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08" windowWidth="12120" windowHeight="4296"/>
  </bookViews>
  <sheets>
    <sheet name="degrees" sheetId="3" r:id="rId1"/>
  </sheets>
  <definedNames>
    <definedName name="\P">#REF!</definedName>
    <definedName name="_xlnm.Print_Area" localSheetId="0">degrees!$A$1:$Y$61</definedName>
  </definedNames>
  <calcPr calcId="145621"/>
</workbook>
</file>

<file path=xl/calcChain.xml><?xml version="1.0" encoding="utf-8"?>
<calcChain xmlns="http://schemas.openxmlformats.org/spreadsheetml/2006/main">
  <c r="Y55" i="3" l="1"/>
  <c r="Y58" i="3"/>
  <c r="Y57" i="3"/>
  <c r="Y56" i="3"/>
  <c r="Y54" i="3"/>
  <c r="Y53" i="3"/>
  <c r="Y51" i="3"/>
  <c r="Y50" i="3"/>
  <c r="Y28" i="3"/>
  <c r="Y36" i="3"/>
  <c r="Y44" i="3" s="1"/>
  <c r="Y21" i="3"/>
  <c r="Y10" i="3"/>
  <c r="Y13" i="3" s="1"/>
  <c r="Y52" i="3" l="1"/>
  <c r="Y59" i="3" s="1"/>
  <c r="X58" i="3"/>
  <c r="X57" i="3"/>
  <c r="X56" i="3"/>
  <c r="X54" i="3"/>
  <c r="X53" i="3"/>
  <c r="X51" i="3"/>
  <c r="X50" i="3"/>
  <c r="X36" i="3"/>
  <c r="X44" i="3" s="1"/>
  <c r="X21" i="3"/>
  <c r="X28" i="3" s="1"/>
  <c r="X10" i="3"/>
  <c r="X13" i="3" s="1"/>
  <c r="X52" i="3" l="1"/>
  <c r="X59" i="3" s="1"/>
  <c r="W58" i="3"/>
  <c r="W57" i="3"/>
  <c r="W56" i="3"/>
  <c r="W54" i="3"/>
  <c r="W53" i="3"/>
  <c r="W51" i="3"/>
  <c r="W50" i="3"/>
  <c r="W36" i="3"/>
  <c r="W44" i="3" s="1"/>
  <c r="W21" i="3"/>
  <c r="W28" i="3" s="1"/>
  <c r="W10" i="3"/>
  <c r="W13" i="3" s="1"/>
  <c r="V58" i="3"/>
  <c r="V57" i="3"/>
  <c r="V56" i="3"/>
  <c r="V54" i="3"/>
  <c r="V53" i="3"/>
  <c r="V51" i="3"/>
  <c r="V50" i="3"/>
  <c r="V44" i="3"/>
  <c r="V36" i="3"/>
  <c r="V21" i="3"/>
  <c r="V28" i="3"/>
  <c r="V10" i="3"/>
  <c r="V13" i="3"/>
  <c r="U58" i="3"/>
  <c r="U57" i="3"/>
  <c r="U56" i="3"/>
  <c r="U54" i="3"/>
  <c r="U53" i="3"/>
  <c r="U51" i="3"/>
  <c r="U52" i="3" s="1"/>
  <c r="U59" i="3" s="1"/>
  <c r="U50" i="3"/>
  <c r="U36" i="3"/>
  <c r="U44" i="3"/>
  <c r="U21" i="3"/>
  <c r="U28" i="3"/>
  <c r="U10" i="3"/>
  <c r="U13" i="3"/>
  <c r="T58" i="3"/>
  <c r="T57" i="3"/>
  <c r="T56" i="3"/>
  <c r="T54" i="3"/>
  <c r="T53" i="3"/>
  <c r="T51" i="3"/>
  <c r="T50" i="3"/>
  <c r="T52" i="3" s="1"/>
  <c r="T59" i="3" s="1"/>
  <c r="T36" i="3"/>
  <c r="T44" i="3"/>
  <c r="T21" i="3"/>
  <c r="T28" i="3"/>
  <c r="T10" i="3"/>
  <c r="T13" i="3"/>
  <c r="S58" i="3"/>
  <c r="S57" i="3"/>
  <c r="S56" i="3"/>
  <c r="S54" i="3"/>
  <c r="S59" i="3" s="1"/>
  <c r="S53" i="3"/>
  <c r="S51" i="3"/>
  <c r="S50" i="3"/>
  <c r="S52" i="3"/>
  <c r="S36" i="3"/>
  <c r="S44" i="3"/>
  <c r="S21" i="3"/>
  <c r="S28" i="3"/>
  <c r="S10" i="3"/>
  <c r="S13" i="3"/>
  <c r="Q53" i="3"/>
  <c r="R53" i="3"/>
  <c r="R50" i="3"/>
  <c r="R51" i="3"/>
  <c r="R52" i="3"/>
  <c r="R54" i="3"/>
  <c r="R56" i="3"/>
  <c r="R57" i="3"/>
  <c r="R58" i="3"/>
  <c r="R59" i="3"/>
  <c r="R36" i="3"/>
  <c r="R44" i="3"/>
  <c r="R21" i="3"/>
  <c r="R28" i="3"/>
  <c r="R10" i="3"/>
  <c r="R13" i="3"/>
  <c r="Q50" i="3"/>
  <c r="Q52" i="3"/>
  <c r="Q59" i="3"/>
  <c r="Q51" i="3"/>
  <c r="Q54" i="3"/>
  <c r="Q56" i="3"/>
  <c r="Q57" i="3"/>
  <c r="Q58" i="3"/>
  <c r="Q36" i="3"/>
  <c r="Q44" i="3"/>
  <c r="Q21" i="3"/>
  <c r="Q28" i="3"/>
  <c r="Q10" i="3"/>
  <c r="Q13" i="3"/>
  <c r="P50" i="3"/>
  <c r="P51" i="3"/>
  <c r="P52" i="3"/>
  <c r="P53" i="3"/>
  <c r="P59" i="3" s="1"/>
  <c r="P54" i="3"/>
  <c r="P56" i="3"/>
  <c r="P57" i="3"/>
  <c r="P58" i="3"/>
  <c r="P36" i="3"/>
  <c r="P44" i="3"/>
  <c r="P21" i="3"/>
  <c r="P28" i="3"/>
  <c r="P10" i="3"/>
  <c r="P13" i="3"/>
  <c r="O58" i="3"/>
  <c r="O57" i="3"/>
  <c r="O56" i="3"/>
  <c r="O54" i="3"/>
  <c r="O53" i="3"/>
  <c r="O50" i="3"/>
  <c r="O51" i="3"/>
  <c r="O52" i="3"/>
  <c r="N50" i="3"/>
  <c r="N52" i="3"/>
  <c r="N51" i="3"/>
  <c r="N53" i="3"/>
  <c r="N59" i="3" s="1"/>
  <c r="N54" i="3"/>
  <c r="N56" i="3"/>
  <c r="N40" i="3"/>
  <c r="N57" i="3"/>
  <c r="N58" i="3"/>
  <c r="M50" i="3"/>
  <c r="M51" i="3"/>
  <c r="M52" i="3"/>
  <c r="M53" i="3"/>
  <c r="M54" i="3"/>
  <c r="M56" i="3"/>
  <c r="M40" i="3"/>
  <c r="M57" i="3"/>
  <c r="M58" i="3"/>
  <c r="L50" i="3"/>
  <c r="L52" i="3"/>
  <c r="L59" i="3"/>
  <c r="L51" i="3"/>
  <c r="L53" i="3"/>
  <c r="L54" i="3"/>
  <c r="L56" i="3"/>
  <c r="L40" i="3"/>
  <c r="L57" i="3"/>
  <c r="L58" i="3"/>
  <c r="K50" i="3"/>
  <c r="K51" i="3"/>
  <c r="K52" i="3"/>
  <c r="K53" i="3"/>
  <c r="K54" i="3"/>
  <c r="K56" i="3"/>
  <c r="K40" i="3"/>
  <c r="K57" i="3"/>
  <c r="K58" i="3"/>
  <c r="J8" i="3"/>
  <c r="J50" i="3"/>
  <c r="J52" i="3"/>
  <c r="J59" i="3"/>
  <c r="J19" i="3"/>
  <c r="J21" i="3"/>
  <c r="J28" i="3"/>
  <c r="J51" i="3"/>
  <c r="J53" i="3"/>
  <c r="J54" i="3"/>
  <c r="J56" i="3"/>
  <c r="J40" i="3"/>
  <c r="J57" i="3"/>
  <c r="J58" i="3"/>
  <c r="I8" i="3"/>
  <c r="I50" i="3"/>
  <c r="I52" i="3"/>
  <c r="I59" i="3"/>
  <c r="I19" i="3"/>
  <c r="I51" i="3"/>
  <c r="I53" i="3"/>
  <c r="I23" i="3"/>
  <c r="I54" i="3"/>
  <c r="I56" i="3"/>
  <c r="I26" i="3"/>
  <c r="I40" i="3"/>
  <c r="I57" i="3"/>
  <c r="I58" i="3"/>
  <c r="H50" i="3"/>
  <c r="H51" i="3"/>
  <c r="H52" i="3"/>
  <c r="H53" i="3"/>
  <c r="H54" i="3"/>
  <c r="H56" i="3"/>
  <c r="H40" i="3"/>
  <c r="H57" i="3"/>
  <c r="H58" i="3"/>
  <c r="G50" i="3"/>
  <c r="G52" i="3"/>
  <c r="G59" i="3"/>
  <c r="G51" i="3"/>
  <c r="G53" i="3"/>
  <c r="G54" i="3"/>
  <c r="G56" i="3"/>
  <c r="G40" i="3"/>
  <c r="G57" i="3"/>
  <c r="G58" i="3"/>
  <c r="F50" i="3"/>
  <c r="F51" i="3"/>
  <c r="F52" i="3"/>
  <c r="F59" i="3"/>
  <c r="F53" i="3"/>
  <c r="F54" i="3"/>
  <c r="F56" i="3"/>
  <c r="F57" i="3"/>
  <c r="F58" i="3"/>
  <c r="N36" i="3"/>
  <c r="N44" i="3"/>
  <c r="M36" i="3"/>
  <c r="M44" i="3"/>
  <c r="L36" i="3"/>
  <c r="L44" i="3"/>
  <c r="K36" i="3"/>
  <c r="K44" i="3"/>
  <c r="J36" i="3"/>
  <c r="J44" i="3"/>
  <c r="I36" i="3"/>
  <c r="I44" i="3"/>
  <c r="H36" i="3"/>
  <c r="H44" i="3"/>
  <c r="G36" i="3"/>
  <c r="G44" i="3"/>
  <c r="F36" i="3"/>
  <c r="F44" i="3"/>
  <c r="F41" i="3"/>
  <c r="N21" i="3"/>
  <c r="N28" i="3"/>
  <c r="M21" i="3"/>
  <c r="M28" i="3"/>
  <c r="L21" i="3"/>
  <c r="L28" i="3"/>
  <c r="K21" i="3"/>
  <c r="K28" i="3"/>
  <c r="I21" i="3"/>
  <c r="I28" i="3"/>
  <c r="H21" i="3"/>
  <c r="H28" i="3"/>
  <c r="G21" i="3"/>
  <c r="G28" i="3"/>
  <c r="F21" i="3"/>
  <c r="F28" i="3"/>
  <c r="N10" i="3"/>
  <c r="N13" i="3"/>
  <c r="M10" i="3"/>
  <c r="M13" i="3"/>
  <c r="L10" i="3"/>
  <c r="L13" i="3"/>
  <c r="K10" i="3"/>
  <c r="K13" i="3"/>
  <c r="J10" i="3"/>
  <c r="J13" i="3"/>
  <c r="H10" i="3"/>
  <c r="H13" i="3"/>
  <c r="G10" i="3"/>
  <c r="G13" i="3"/>
  <c r="F10" i="3"/>
  <c r="F13" i="3"/>
  <c r="O21" i="3"/>
  <c r="O28" i="3"/>
  <c r="O59" i="3"/>
  <c r="O36" i="3"/>
  <c r="O44" i="3"/>
  <c r="O10" i="3"/>
  <c r="O13" i="3"/>
  <c r="B50" i="3"/>
  <c r="B51" i="3"/>
  <c r="B52" i="3"/>
  <c r="B53" i="3"/>
  <c r="B54" i="3"/>
  <c r="B59" i="3" s="1"/>
  <c r="B56" i="3"/>
  <c r="B40" i="3"/>
  <c r="B57" i="3"/>
  <c r="B58" i="3"/>
  <c r="E50" i="3"/>
  <c r="E52" i="3"/>
  <c r="E59" i="3"/>
  <c r="E51" i="3"/>
  <c r="E53" i="3"/>
  <c r="E54" i="3"/>
  <c r="E56" i="3"/>
  <c r="E40" i="3"/>
  <c r="E57" i="3"/>
  <c r="E58" i="3"/>
  <c r="D50" i="3"/>
  <c r="D51" i="3"/>
  <c r="D52" i="3"/>
  <c r="D53" i="3"/>
  <c r="D54" i="3"/>
  <c r="D59" i="3" s="1"/>
  <c r="D56" i="3"/>
  <c r="D40" i="3"/>
  <c r="D57" i="3"/>
  <c r="D58" i="3"/>
  <c r="C50" i="3"/>
  <c r="C52" i="3"/>
  <c r="C51" i="3"/>
  <c r="C53" i="3"/>
  <c r="C54" i="3"/>
  <c r="C59" i="3" s="1"/>
  <c r="C56" i="3"/>
  <c r="C40" i="3"/>
  <c r="C57" i="3"/>
  <c r="C58" i="3"/>
  <c r="E36" i="3"/>
  <c r="E44" i="3"/>
  <c r="D36" i="3"/>
  <c r="D44" i="3"/>
  <c r="C36" i="3"/>
  <c r="C44" i="3"/>
  <c r="B36" i="3"/>
  <c r="B44" i="3"/>
  <c r="E21" i="3"/>
  <c r="E28" i="3"/>
  <c r="D21" i="3"/>
  <c r="D28" i="3"/>
  <c r="C21" i="3"/>
  <c r="C28" i="3"/>
  <c r="B21" i="3"/>
  <c r="B28" i="3"/>
  <c r="E10" i="3"/>
  <c r="E13" i="3"/>
  <c r="D10" i="3"/>
  <c r="D13" i="3"/>
  <c r="C10" i="3"/>
  <c r="C13" i="3"/>
  <c r="B10" i="3"/>
  <c r="B13" i="3"/>
  <c r="K59" i="3"/>
  <c r="M59" i="3"/>
  <c r="H59" i="3"/>
  <c r="I10" i="3"/>
  <c r="I13" i="3"/>
  <c r="V52" i="3"/>
  <c r="V59" i="3" s="1"/>
  <c r="W52" i="3" l="1"/>
  <c r="W59" i="3" s="1"/>
</calcChain>
</file>

<file path=xl/sharedStrings.xml><?xml version="1.0" encoding="utf-8"?>
<sst xmlns="http://schemas.openxmlformats.org/spreadsheetml/2006/main" count="149" uniqueCount="45">
  <si>
    <t xml:space="preserve"> </t>
  </si>
  <si>
    <t xml:space="preserve"> Bachelors</t>
  </si>
  <si>
    <t>1992-93</t>
  </si>
  <si>
    <t>1993-94</t>
  </si>
  <si>
    <t>1994-95</t>
  </si>
  <si>
    <t xml:space="preserve"> Masters</t>
  </si>
  <si>
    <t xml:space="preserve"> Doctorates</t>
  </si>
  <si>
    <t xml:space="preserve"> All Degrees</t>
  </si>
  <si>
    <t>1996-97</t>
  </si>
  <si>
    <t>1998-99</t>
  </si>
  <si>
    <t>1999-00</t>
  </si>
  <si>
    <t>2000-01</t>
  </si>
  <si>
    <t>Arts &amp; Sciences</t>
  </si>
  <si>
    <t>Engineering &amp; Applied Sciences</t>
  </si>
  <si>
    <t>The College Subtotal</t>
  </si>
  <si>
    <t>University Total</t>
  </si>
  <si>
    <t>2001-02</t>
  </si>
  <si>
    <t>Eastman School of Music</t>
  </si>
  <si>
    <t>School of Nursing</t>
  </si>
  <si>
    <t>School of Medicine &amp; Dentistry</t>
  </si>
  <si>
    <t>Simon Graduate School of Business</t>
  </si>
  <si>
    <t>Warner Graduate School of Education &amp; Human Development</t>
  </si>
  <si>
    <t xml:space="preserve">   Subtotal Doctorates</t>
  </si>
  <si>
    <t xml:space="preserve">   Subtotal MD's</t>
  </si>
  <si>
    <t>Degrees Conferred</t>
  </si>
  <si>
    <t>UNIVERSITY OF ROCHESTER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</si>
  <si>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</si>
  <si>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</si>
  <si>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</si>
  <si>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</si>
  <si>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</si>
  <si>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</si>
  <si>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</si>
  <si>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</si>
  <si>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</si>
  <si>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</si>
  <si>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</si>
  <si>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</si>
  <si>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</si>
  <si>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</si>
  <si>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r>
      <t xml:space="preserve">School of Nursing </t>
    </r>
    <r>
      <rPr>
        <i/>
        <sz val="10"/>
        <rFont val="Arial"/>
        <family val="2"/>
      </rPr>
      <t>(Doctoral &amp; DNP's)</t>
    </r>
  </si>
  <si>
    <t>2016-17</t>
  </si>
  <si>
    <t xml:space="preserve">Source: Student Information System/Cognos - Does not include Simon Bern MBA's or Certificates of Advanced Study </t>
  </si>
  <si>
    <t>2017-18</t>
  </si>
  <si>
    <t>Eastman Institute of 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</si>
</sst>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2" x14ac:knownFonts="1">
    <font>
      <sz val="8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color indexed="13"/>
      <name val="Arial"/>
      <family val="2"/>
    </font>
    <font>
      <sz val="10"/>
      <color indexed="13"/>
      <name val="Arial"/>
      <family val="2"/>
    </font>
    <font>
      <b/>
      <sz val="10"/>
      <color indexed="13"/>
      <name val="Arial"/>
      <family val="2"/>
    </font>
    <font>
      <b/>
      <sz val="12"/>
      <color indexed="13"/>
      <name val="Arial"/>
      <family val="2"/>
    </font>
    <font>
      <b/>
      <sz val="11"/>
      <color indexed="13"/>
      <name val="Arial"/>
      <family val="2"/>
    </font>
    <font>
      <sz val="8"/>
      <color indexed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2" borderId="0" xfId="0" applyFont="1" applyFill="1" applyBorder="1"/>
    <xf numFmtId="0" fontId="4" fillId="0" borderId="0" xfId="0" applyFont="1"/>
    <xf numFmtId="0" fontId="2" fillId="0" borderId="1" xfId="0" applyFont="1" applyBorder="1"/>
    <xf numFmtId="0" fontId="3" fillId="0" borderId="2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3" fontId="3" fillId="0" borderId="0" xfId="0" applyNumberFormat="1" applyFont="1"/>
    <xf numFmtId="3" fontId="3" fillId="0" borderId="2" xfId="0" applyNumberFormat="1" applyFont="1" applyBorder="1"/>
    <xf numFmtId="3" fontId="4" fillId="0" borderId="0" xfId="0" applyNumberFormat="1" applyFont="1"/>
    <xf numFmtId="0" fontId="3" fillId="0" borderId="2" xfId="0" applyFont="1" applyBorder="1" applyAlignment="1">
      <alignment horizontal="left"/>
    </xf>
    <xf numFmtId="41" fontId="3" fillId="0" borderId="0" xfId="0" applyNumberFormat="1" applyFont="1"/>
    <xf numFmtId="41" fontId="3" fillId="0" borderId="2" xfId="0" applyNumberFormat="1" applyFont="1" applyBorder="1"/>
    <xf numFmtId="41" fontId="4" fillId="0" borderId="0" xfId="0" applyNumberFormat="1" applyFont="1"/>
    <xf numFmtId="41" fontId="3" fillId="0" borderId="0" xfId="0" applyNumberFormat="1" applyFont="1" applyBorder="1"/>
    <xf numFmtId="41" fontId="5" fillId="0" borderId="3" xfId="0" applyNumberFormat="1" applyFont="1" applyBorder="1"/>
    <xf numFmtId="41" fontId="5" fillId="0" borderId="6" xfId="0" applyNumberFormat="1" applyFont="1" applyBorder="1"/>
    <xf numFmtId="41" fontId="5" fillId="0" borderId="2" xfId="0" applyNumberFormat="1" applyFont="1" applyBorder="1"/>
    <xf numFmtId="41" fontId="5" fillId="0" borderId="7" xfId="0" applyNumberFormat="1" applyFont="1" applyBorder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Continuous"/>
    </xf>
    <xf numFmtId="0" fontId="8" fillId="3" borderId="0" xfId="0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8" fillId="3" borderId="1" xfId="0" applyFont="1" applyFill="1" applyBorder="1"/>
    <xf numFmtId="0" fontId="7" fillId="3" borderId="1" xfId="0" applyFont="1" applyFill="1" applyBorder="1"/>
    <xf numFmtId="0" fontId="9" fillId="3" borderId="1" xfId="0" applyFont="1" applyFill="1" applyBorder="1" applyAlignment="1">
      <alignment horizontal="left"/>
    </xf>
    <xf numFmtId="0" fontId="8" fillId="3" borderId="8" xfId="0" applyFont="1" applyFill="1" applyBorder="1"/>
    <xf numFmtId="0" fontId="8" fillId="3" borderId="9" xfId="0" applyFont="1" applyFill="1" applyBorder="1" applyAlignment="1">
      <alignment horizontal="right"/>
    </xf>
    <xf numFmtId="0" fontId="8" fillId="3" borderId="9" xfId="0" quotePrefix="1" applyFont="1" applyFill="1" applyBorder="1" applyAlignment="1">
      <alignment horizontal="right"/>
    </xf>
    <xf numFmtId="0" fontId="8" fillId="3" borderId="8" xfId="0" quotePrefix="1" applyFont="1" applyFill="1" applyBorder="1" applyAlignment="1">
      <alignment horizontal="right"/>
    </xf>
    <xf numFmtId="0" fontId="10" fillId="3" borderId="10" xfId="0" applyFont="1" applyFill="1" applyBorder="1" applyAlignment="1">
      <alignment horizontal="left"/>
    </xf>
    <xf numFmtId="0" fontId="11" fillId="3" borderId="10" xfId="0" applyFont="1" applyFill="1" applyBorder="1"/>
    <xf numFmtId="0" fontId="8" fillId="3" borderId="1" xfId="0" applyFont="1" applyFill="1" applyBorder="1" applyAlignment="1">
      <alignment horizontal="left"/>
    </xf>
    <xf numFmtId="0" fontId="11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3" fontId="4" fillId="4" borderId="0" xfId="0" applyNumberFormat="1" applyFont="1" applyFill="1"/>
    <xf numFmtId="41" fontId="4" fillId="4" borderId="0" xfId="0" applyNumberFormat="1" applyFont="1" applyFill="1"/>
    <xf numFmtId="0" fontId="4" fillId="4" borderId="0" xfId="0" applyFont="1" applyFill="1"/>
    <xf numFmtId="0" fontId="4" fillId="4" borderId="11" xfId="0" quotePrefix="1" applyFont="1" applyFill="1" applyBorder="1" applyAlignment="1">
      <alignment horizontal="left"/>
    </xf>
    <xf numFmtId="3" fontId="4" fillId="4" borderId="11" xfId="0" applyNumberFormat="1" applyFont="1" applyFill="1" applyBorder="1"/>
    <xf numFmtId="41" fontId="4" fillId="4" borderId="11" xfId="0" applyNumberFormat="1" applyFont="1" applyFill="1" applyBorder="1"/>
    <xf numFmtId="0" fontId="1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Y64"/>
  <sheetViews>
    <sheetView showGridLines="0" tabSelected="1" zoomScale="150" zoomScaleNormal="150" zoomScaleSheetLayoutView="100" workbookViewId="0">
      <selection activeCell="Z1" sqref="Z1"/>
    </sheetView>
  </sheetViews>
  <sheetFormatPr defaultColWidth="9.85546875" defaultRowHeight="13.2" x14ac:dyDescent="0.25"/>
  <cols>
    <col min="1" max="1" width="40.85546875" style="2" customWidth="1"/>
    <col min="2" max="12" width="11.140625" style="2" hidden="1" customWidth="1"/>
    <col min="13" max="13" width="10" style="2" hidden="1" customWidth="1"/>
    <col min="14" max="15" width="10.7109375" style="2" hidden="1" customWidth="1"/>
    <col min="16" max="25" width="10.7109375" style="2" customWidth="1"/>
    <col min="26" max="16384" width="9.85546875" style="2"/>
  </cols>
  <sheetData>
    <row r="1" spans="1:25" ht="17.399999999999999" x14ac:dyDescent="0.3">
      <c r="A1" s="53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29" t="s">
        <v>0</v>
      </c>
      <c r="R1" s="29" t="s">
        <v>0</v>
      </c>
      <c r="S1" s="29" t="s">
        <v>0</v>
      </c>
      <c r="T1" s="29" t="s">
        <v>0</v>
      </c>
      <c r="U1" s="29" t="s">
        <v>0</v>
      </c>
      <c r="V1" s="29" t="s">
        <v>0</v>
      </c>
      <c r="W1" s="29" t="s">
        <v>0</v>
      </c>
      <c r="X1" s="29" t="s">
        <v>0</v>
      </c>
      <c r="Y1" s="29" t="s">
        <v>0</v>
      </c>
    </row>
    <row r="2" spans="1:25" ht="17.399999999999999" x14ac:dyDescent="0.3">
      <c r="A2" s="28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9.9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9.9" customHeight="1" thickBot="1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16.8" thickTop="1" thickBot="1" x14ac:dyDescent="0.35">
      <c r="A5" s="35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13.8" thickTop="1" x14ac:dyDescent="0.25">
      <c r="A6" s="36"/>
      <c r="B6" s="37" t="s">
        <v>2</v>
      </c>
      <c r="C6" s="38" t="s">
        <v>3</v>
      </c>
      <c r="D6" s="38" t="s">
        <v>4</v>
      </c>
      <c r="E6" s="38" t="s">
        <v>8</v>
      </c>
      <c r="F6" s="38" t="s">
        <v>9</v>
      </c>
      <c r="G6" s="38" t="s">
        <v>10</v>
      </c>
      <c r="H6" s="39" t="s">
        <v>11</v>
      </c>
      <c r="I6" s="39" t="s">
        <v>16</v>
      </c>
      <c r="J6" s="39" t="s">
        <v>26</v>
      </c>
      <c r="K6" s="39" t="s">
        <v>27</v>
      </c>
      <c r="L6" s="39" t="s">
        <v>28</v>
      </c>
      <c r="M6" s="39" t="s">
        <v>29</v>
      </c>
      <c r="N6" s="39" t="s">
        <v>30</v>
      </c>
      <c r="O6" s="39" t="s">
        <v>31</v>
      </c>
      <c r="P6" s="39" t="s">
        <v>32</v>
      </c>
      <c r="Q6" s="39" t="s">
        <v>33</v>
      </c>
      <c r="R6" s="39" t="s">
        <v>34</v>
      </c>
      <c r="S6" s="39" t="s">
        <v>35</v>
      </c>
      <c r="T6" s="39" t="s">
        <v>36</v>
      </c>
      <c r="U6" s="39" t="s">
        <v>37</v>
      </c>
      <c r="V6" s="39" t="s">
        <v>38</v>
      </c>
      <c r="W6" s="39" t="s">
        <v>39</v>
      </c>
      <c r="X6" s="39" t="s">
        <v>41</v>
      </c>
      <c r="Y6" s="39" t="s">
        <v>43</v>
      </c>
    </row>
    <row r="7" spans="1:25" ht="5.0999999999999996" customHeight="1" x14ac:dyDescent="0.25"/>
    <row r="8" spans="1:25" ht="12.9" customHeight="1" x14ac:dyDescent="0.25">
      <c r="A8" s="4" t="s">
        <v>12</v>
      </c>
      <c r="B8" s="16">
        <v>860</v>
      </c>
      <c r="C8" s="20">
        <v>916</v>
      </c>
      <c r="D8" s="20">
        <v>914</v>
      </c>
      <c r="E8" s="20">
        <v>840</v>
      </c>
      <c r="F8" s="20">
        <v>852</v>
      </c>
      <c r="G8" s="20">
        <v>842</v>
      </c>
      <c r="H8" s="20">
        <v>750</v>
      </c>
      <c r="I8" s="20">
        <f>651+127</f>
        <v>778</v>
      </c>
      <c r="J8" s="20">
        <f>716+177</f>
        <v>893</v>
      </c>
      <c r="K8" s="20">
        <v>838</v>
      </c>
      <c r="L8" s="20">
        <v>845</v>
      </c>
      <c r="M8" s="20">
        <v>814</v>
      </c>
      <c r="N8" s="20">
        <v>831</v>
      </c>
      <c r="O8" s="20">
        <v>862</v>
      </c>
      <c r="P8" s="20">
        <v>896</v>
      </c>
      <c r="Q8" s="20">
        <v>961</v>
      </c>
      <c r="R8" s="20">
        <v>1025</v>
      </c>
      <c r="S8" s="20">
        <v>1021</v>
      </c>
      <c r="T8" s="20">
        <v>958</v>
      </c>
      <c r="U8" s="20">
        <v>1081</v>
      </c>
      <c r="V8" s="20">
        <v>1017</v>
      </c>
      <c r="W8" s="20">
        <v>1205</v>
      </c>
      <c r="X8" s="20">
        <v>1118</v>
      </c>
      <c r="Y8" s="20">
        <v>1024</v>
      </c>
    </row>
    <row r="9" spans="1:25" ht="12.9" customHeight="1" x14ac:dyDescent="0.25">
      <c r="A9" s="19" t="s">
        <v>13</v>
      </c>
      <c r="B9" s="17">
        <v>128</v>
      </c>
      <c r="C9" s="21">
        <v>143</v>
      </c>
      <c r="D9" s="21">
        <v>150</v>
      </c>
      <c r="E9" s="21">
        <v>137</v>
      </c>
      <c r="F9" s="21">
        <v>104</v>
      </c>
      <c r="G9" s="21">
        <v>106</v>
      </c>
      <c r="H9" s="21">
        <v>95</v>
      </c>
      <c r="I9" s="21">
        <v>135</v>
      </c>
      <c r="J9" s="21">
        <v>153</v>
      </c>
      <c r="K9" s="21">
        <v>144</v>
      </c>
      <c r="L9" s="21">
        <v>126</v>
      </c>
      <c r="M9" s="21">
        <v>117</v>
      </c>
      <c r="N9" s="21">
        <v>101</v>
      </c>
      <c r="O9" s="21">
        <v>128</v>
      </c>
      <c r="P9" s="21">
        <v>116</v>
      </c>
      <c r="Q9" s="21">
        <v>169</v>
      </c>
      <c r="R9" s="21">
        <v>163</v>
      </c>
      <c r="S9" s="21">
        <v>195</v>
      </c>
      <c r="T9" s="21">
        <v>181</v>
      </c>
      <c r="U9" s="21">
        <v>236</v>
      </c>
      <c r="V9" s="21">
        <v>255</v>
      </c>
      <c r="W9" s="21">
        <v>329</v>
      </c>
      <c r="X9" s="21">
        <v>387</v>
      </c>
      <c r="Y9" s="21">
        <v>401</v>
      </c>
    </row>
    <row r="10" spans="1:25" s="6" customFormat="1" ht="12.9" customHeight="1" x14ac:dyDescent="0.25">
      <c r="A10" s="14" t="s">
        <v>14</v>
      </c>
      <c r="B10" s="18">
        <f t="shared" ref="B10:R10" si="0">SUM(B8:B9)</f>
        <v>988</v>
      </c>
      <c r="C10" s="22">
        <f t="shared" si="0"/>
        <v>1059</v>
      </c>
      <c r="D10" s="22">
        <f t="shared" si="0"/>
        <v>1064</v>
      </c>
      <c r="E10" s="22">
        <f t="shared" si="0"/>
        <v>977</v>
      </c>
      <c r="F10" s="22">
        <f t="shared" si="0"/>
        <v>956</v>
      </c>
      <c r="G10" s="22">
        <f t="shared" si="0"/>
        <v>948</v>
      </c>
      <c r="H10" s="22">
        <f t="shared" si="0"/>
        <v>845</v>
      </c>
      <c r="I10" s="22">
        <f t="shared" si="0"/>
        <v>913</v>
      </c>
      <c r="J10" s="22">
        <f t="shared" si="0"/>
        <v>1046</v>
      </c>
      <c r="K10" s="22">
        <f t="shared" si="0"/>
        <v>982</v>
      </c>
      <c r="L10" s="22">
        <f t="shared" si="0"/>
        <v>971</v>
      </c>
      <c r="M10" s="22">
        <f t="shared" si="0"/>
        <v>931</v>
      </c>
      <c r="N10" s="22">
        <f t="shared" si="0"/>
        <v>932</v>
      </c>
      <c r="O10" s="22">
        <f t="shared" si="0"/>
        <v>990</v>
      </c>
      <c r="P10" s="22">
        <f t="shared" si="0"/>
        <v>1012</v>
      </c>
      <c r="Q10" s="22">
        <f t="shared" si="0"/>
        <v>1130</v>
      </c>
      <c r="R10" s="22">
        <f t="shared" si="0"/>
        <v>1188</v>
      </c>
      <c r="S10" s="22">
        <f t="shared" ref="S10:X10" si="1">SUM(S8:S9)</f>
        <v>1216</v>
      </c>
      <c r="T10" s="22">
        <f t="shared" si="1"/>
        <v>1139</v>
      </c>
      <c r="U10" s="22">
        <f t="shared" si="1"/>
        <v>1317</v>
      </c>
      <c r="V10" s="22">
        <f t="shared" si="1"/>
        <v>1272</v>
      </c>
      <c r="W10" s="22">
        <f t="shared" si="1"/>
        <v>1534</v>
      </c>
      <c r="X10" s="22">
        <f t="shared" si="1"/>
        <v>1505</v>
      </c>
      <c r="Y10" s="22">
        <f t="shared" ref="Y10" si="2">SUM(Y8:Y9)</f>
        <v>1425</v>
      </c>
    </row>
    <row r="11" spans="1:25" ht="12.9" customHeight="1" x14ac:dyDescent="0.25">
      <c r="A11" s="4" t="s">
        <v>17</v>
      </c>
      <c r="B11" s="16">
        <v>90</v>
      </c>
      <c r="C11" s="20">
        <v>97</v>
      </c>
      <c r="D11" s="20">
        <v>109</v>
      </c>
      <c r="E11" s="20">
        <v>102</v>
      </c>
      <c r="F11" s="20">
        <v>119</v>
      </c>
      <c r="G11" s="20">
        <v>101</v>
      </c>
      <c r="H11" s="20">
        <v>90</v>
      </c>
      <c r="I11" s="20">
        <v>121</v>
      </c>
      <c r="J11" s="20">
        <v>118</v>
      </c>
      <c r="K11" s="20">
        <v>108</v>
      </c>
      <c r="L11" s="20">
        <v>87</v>
      </c>
      <c r="M11" s="20">
        <v>129</v>
      </c>
      <c r="N11" s="20">
        <v>99</v>
      </c>
      <c r="O11" s="20">
        <v>108</v>
      </c>
      <c r="P11" s="20">
        <v>111</v>
      </c>
      <c r="Q11" s="20">
        <v>112</v>
      </c>
      <c r="R11" s="20">
        <v>133</v>
      </c>
      <c r="S11" s="20">
        <v>97</v>
      </c>
      <c r="T11" s="20">
        <v>105</v>
      </c>
      <c r="U11" s="20">
        <v>121</v>
      </c>
      <c r="V11" s="20">
        <v>126</v>
      </c>
      <c r="W11" s="20">
        <v>137</v>
      </c>
      <c r="X11" s="20">
        <v>140</v>
      </c>
      <c r="Y11" s="20">
        <v>118</v>
      </c>
    </row>
    <row r="12" spans="1:25" ht="12.9" customHeight="1" x14ac:dyDescent="0.25">
      <c r="A12" s="4" t="s">
        <v>18</v>
      </c>
      <c r="B12" s="16">
        <v>57</v>
      </c>
      <c r="C12" s="20">
        <v>82</v>
      </c>
      <c r="D12" s="20">
        <v>79</v>
      </c>
      <c r="E12" s="20">
        <v>85</v>
      </c>
      <c r="F12" s="20">
        <v>64</v>
      </c>
      <c r="G12" s="20">
        <v>65</v>
      </c>
      <c r="H12" s="20">
        <v>57</v>
      </c>
      <c r="I12" s="20">
        <v>60</v>
      </c>
      <c r="J12" s="20">
        <v>53</v>
      </c>
      <c r="K12" s="20">
        <v>84</v>
      </c>
      <c r="L12" s="20">
        <v>76</v>
      </c>
      <c r="M12" s="20">
        <v>86</v>
      </c>
      <c r="N12" s="20">
        <v>118</v>
      </c>
      <c r="O12" s="20">
        <v>134</v>
      </c>
      <c r="P12" s="20">
        <v>130</v>
      </c>
      <c r="Q12" s="20">
        <v>141</v>
      </c>
      <c r="R12" s="20">
        <v>196</v>
      </c>
      <c r="S12" s="20">
        <v>150</v>
      </c>
      <c r="T12" s="20">
        <v>197</v>
      </c>
      <c r="U12" s="20">
        <v>226</v>
      </c>
      <c r="V12" s="20">
        <v>260</v>
      </c>
      <c r="W12" s="20">
        <v>214</v>
      </c>
      <c r="X12" s="20">
        <v>214</v>
      </c>
      <c r="Y12" s="20">
        <v>204</v>
      </c>
    </row>
    <row r="13" spans="1:25" ht="12.9" customHeight="1" x14ac:dyDescent="0.25">
      <c r="A13" s="45" t="s">
        <v>15</v>
      </c>
      <c r="B13" s="46">
        <f t="shared" ref="B13:R13" si="3">SUM(B10:B12)</f>
        <v>1135</v>
      </c>
      <c r="C13" s="47">
        <f t="shared" si="3"/>
        <v>1238</v>
      </c>
      <c r="D13" s="47">
        <f t="shared" si="3"/>
        <v>1252</v>
      </c>
      <c r="E13" s="47">
        <f t="shared" si="3"/>
        <v>1164</v>
      </c>
      <c r="F13" s="47">
        <f t="shared" si="3"/>
        <v>1139</v>
      </c>
      <c r="G13" s="47">
        <f t="shared" si="3"/>
        <v>1114</v>
      </c>
      <c r="H13" s="47">
        <f t="shared" si="3"/>
        <v>992</v>
      </c>
      <c r="I13" s="47">
        <f t="shared" si="3"/>
        <v>1094</v>
      </c>
      <c r="J13" s="47">
        <f t="shared" si="3"/>
        <v>1217</v>
      </c>
      <c r="K13" s="47">
        <f t="shared" si="3"/>
        <v>1174</v>
      </c>
      <c r="L13" s="47">
        <f t="shared" si="3"/>
        <v>1134</v>
      </c>
      <c r="M13" s="47">
        <f t="shared" si="3"/>
        <v>1146</v>
      </c>
      <c r="N13" s="47">
        <f t="shared" si="3"/>
        <v>1149</v>
      </c>
      <c r="O13" s="47">
        <f t="shared" si="3"/>
        <v>1232</v>
      </c>
      <c r="P13" s="47">
        <f t="shared" si="3"/>
        <v>1253</v>
      </c>
      <c r="Q13" s="47">
        <f t="shared" si="3"/>
        <v>1383</v>
      </c>
      <c r="R13" s="47">
        <f t="shared" si="3"/>
        <v>1517</v>
      </c>
      <c r="S13" s="47">
        <f t="shared" ref="S13:X13" si="4">SUM(S10:S12)</f>
        <v>1463</v>
      </c>
      <c r="T13" s="47">
        <f t="shared" si="4"/>
        <v>1441</v>
      </c>
      <c r="U13" s="47">
        <f t="shared" si="4"/>
        <v>1664</v>
      </c>
      <c r="V13" s="47">
        <f t="shared" si="4"/>
        <v>1658</v>
      </c>
      <c r="W13" s="47">
        <f t="shared" si="4"/>
        <v>1885</v>
      </c>
      <c r="X13" s="47">
        <f t="shared" si="4"/>
        <v>1859</v>
      </c>
      <c r="Y13" s="47">
        <f t="shared" ref="Y13" si="5">SUM(Y10:Y12)</f>
        <v>1747</v>
      </c>
    </row>
    <row r="14" spans="1:25" ht="9.9" customHeight="1" x14ac:dyDescent="0.25"/>
    <row r="15" spans="1:25" ht="24.6" customHeight="1" thickBo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5" ht="15" thickTop="1" thickBot="1" x14ac:dyDescent="0.3">
      <c r="A16" s="40" t="s">
        <v>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ht="13.8" thickTop="1" x14ac:dyDescent="0.25">
      <c r="A17" s="36"/>
      <c r="B17" s="37" t="s">
        <v>2</v>
      </c>
      <c r="C17" s="38" t="s">
        <v>3</v>
      </c>
      <c r="D17" s="38" t="s">
        <v>4</v>
      </c>
      <c r="E17" s="38" t="s">
        <v>8</v>
      </c>
      <c r="F17" s="38" t="s">
        <v>9</v>
      </c>
      <c r="G17" s="38" t="s">
        <v>10</v>
      </c>
      <c r="H17" s="39" t="s">
        <v>11</v>
      </c>
      <c r="I17" s="39" t="s">
        <v>16</v>
      </c>
      <c r="J17" s="39" t="s">
        <v>26</v>
      </c>
      <c r="K17" s="39" t="s">
        <v>27</v>
      </c>
      <c r="L17" s="39" t="s">
        <v>28</v>
      </c>
      <c r="M17" s="39" t="s">
        <v>29</v>
      </c>
      <c r="N17" s="39" t="s">
        <v>30</v>
      </c>
      <c r="O17" s="39" t="s">
        <v>31</v>
      </c>
      <c r="P17" s="39" t="s">
        <v>32</v>
      </c>
      <c r="Q17" s="39" t="s">
        <v>33</v>
      </c>
      <c r="R17" s="39" t="s">
        <v>34</v>
      </c>
      <c r="S17" s="39" t="s">
        <v>35</v>
      </c>
      <c r="T17" s="39" t="s">
        <v>36</v>
      </c>
      <c r="U17" s="39" t="s">
        <v>37</v>
      </c>
      <c r="V17" s="39" t="s">
        <v>38</v>
      </c>
      <c r="W17" s="39" t="s">
        <v>39</v>
      </c>
      <c r="X17" s="39" t="s">
        <v>41</v>
      </c>
      <c r="Y17" s="39" t="s">
        <v>43</v>
      </c>
    </row>
    <row r="18" spans="1:25" ht="5.0999999999999996" customHeight="1" x14ac:dyDescent="0.25"/>
    <row r="19" spans="1:25" ht="12.9" customHeight="1" x14ac:dyDescent="0.25">
      <c r="A19" s="4" t="s">
        <v>12</v>
      </c>
      <c r="B19" s="2">
        <v>181</v>
      </c>
      <c r="C19" s="20">
        <v>181</v>
      </c>
      <c r="D19" s="20">
        <v>182</v>
      </c>
      <c r="E19" s="20">
        <v>177</v>
      </c>
      <c r="F19" s="20">
        <v>128</v>
      </c>
      <c r="G19" s="20">
        <v>147</v>
      </c>
      <c r="H19" s="20">
        <v>126</v>
      </c>
      <c r="I19" s="20">
        <f>59+40</f>
        <v>99</v>
      </c>
      <c r="J19" s="20">
        <f>74+29</f>
        <v>103</v>
      </c>
      <c r="K19" s="20">
        <v>125</v>
      </c>
      <c r="L19" s="20">
        <v>134</v>
      </c>
      <c r="M19" s="20">
        <v>117</v>
      </c>
      <c r="N19" s="20">
        <v>125</v>
      </c>
      <c r="O19" s="20">
        <v>141</v>
      </c>
      <c r="P19" s="20">
        <v>125</v>
      </c>
      <c r="Q19" s="20">
        <v>122</v>
      </c>
      <c r="R19" s="20">
        <v>146</v>
      </c>
      <c r="S19" s="20">
        <v>114</v>
      </c>
      <c r="T19" s="20">
        <v>112</v>
      </c>
      <c r="U19" s="20">
        <v>139</v>
      </c>
      <c r="V19" s="20">
        <v>130</v>
      </c>
      <c r="W19" s="20">
        <v>135</v>
      </c>
      <c r="X19" s="20">
        <v>174</v>
      </c>
      <c r="Y19" s="20">
        <v>118</v>
      </c>
    </row>
    <row r="20" spans="1:25" ht="12.9" customHeight="1" x14ac:dyDescent="0.25">
      <c r="A20" s="19" t="s">
        <v>13</v>
      </c>
      <c r="B20" s="8">
        <v>56</v>
      </c>
      <c r="C20" s="21">
        <v>70</v>
      </c>
      <c r="D20" s="21">
        <v>82</v>
      </c>
      <c r="E20" s="21">
        <v>79</v>
      </c>
      <c r="F20" s="21">
        <v>53</v>
      </c>
      <c r="G20" s="21">
        <v>59</v>
      </c>
      <c r="H20" s="21">
        <v>57</v>
      </c>
      <c r="I20" s="21">
        <v>67</v>
      </c>
      <c r="J20" s="21">
        <v>54</v>
      </c>
      <c r="K20" s="21">
        <v>93</v>
      </c>
      <c r="L20" s="21">
        <v>68</v>
      </c>
      <c r="M20" s="21">
        <v>67</v>
      </c>
      <c r="N20" s="21">
        <v>62</v>
      </c>
      <c r="O20" s="21">
        <v>93</v>
      </c>
      <c r="P20" s="21">
        <v>93</v>
      </c>
      <c r="Q20" s="21">
        <v>105</v>
      </c>
      <c r="R20" s="21">
        <v>123</v>
      </c>
      <c r="S20" s="21">
        <v>102</v>
      </c>
      <c r="T20" s="21">
        <v>133</v>
      </c>
      <c r="U20" s="21">
        <v>187</v>
      </c>
      <c r="V20" s="21">
        <v>169</v>
      </c>
      <c r="W20" s="21">
        <v>191</v>
      </c>
      <c r="X20" s="21">
        <v>197</v>
      </c>
      <c r="Y20" s="21">
        <v>167</v>
      </c>
    </row>
    <row r="21" spans="1:25" s="6" customFormat="1" ht="12.9" customHeight="1" x14ac:dyDescent="0.25">
      <c r="A21" s="14" t="s">
        <v>14</v>
      </c>
      <c r="B21" s="6">
        <f t="shared" ref="B21:R21" si="6">SUM(B19:B20)</f>
        <v>237</v>
      </c>
      <c r="C21" s="22">
        <f t="shared" si="6"/>
        <v>251</v>
      </c>
      <c r="D21" s="22">
        <f t="shared" si="6"/>
        <v>264</v>
      </c>
      <c r="E21" s="22">
        <f t="shared" si="6"/>
        <v>256</v>
      </c>
      <c r="F21" s="22">
        <f t="shared" si="6"/>
        <v>181</v>
      </c>
      <c r="G21" s="22">
        <f t="shared" si="6"/>
        <v>206</v>
      </c>
      <c r="H21" s="22">
        <f t="shared" si="6"/>
        <v>183</v>
      </c>
      <c r="I21" s="22">
        <f t="shared" si="6"/>
        <v>166</v>
      </c>
      <c r="J21" s="22">
        <f t="shared" si="6"/>
        <v>157</v>
      </c>
      <c r="K21" s="22">
        <f t="shared" si="6"/>
        <v>218</v>
      </c>
      <c r="L21" s="22">
        <f t="shared" si="6"/>
        <v>202</v>
      </c>
      <c r="M21" s="22">
        <f t="shared" si="6"/>
        <v>184</v>
      </c>
      <c r="N21" s="22">
        <f t="shared" si="6"/>
        <v>187</v>
      </c>
      <c r="O21" s="22">
        <f t="shared" si="6"/>
        <v>234</v>
      </c>
      <c r="P21" s="22">
        <f t="shared" si="6"/>
        <v>218</v>
      </c>
      <c r="Q21" s="22">
        <f t="shared" si="6"/>
        <v>227</v>
      </c>
      <c r="R21" s="22">
        <f t="shared" si="6"/>
        <v>269</v>
      </c>
      <c r="S21" s="22">
        <f t="shared" ref="S21:X21" si="7">SUM(S19:S20)</f>
        <v>216</v>
      </c>
      <c r="T21" s="22">
        <f t="shared" si="7"/>
        <v>245</v>
      </c>
      <c r="U21" s="22">
        <f t="shared" si="7"/>
        <v>326</v>
      </c>
      <c r="V21" s="22">
        <f t="shared" si="7"/>
        <v>299</v>
      </c>
      <c r="W21" s="22">
        <f t="shared" si="7"/>
        <v>326</v>
      </c>
      <c r="X21" s="22">
        <f t="shared" si="7"/>
        <v>371</v>
      </c>
      <c r="Y21" s="22">
        <f t="shared" ref="Y21" si="8">SUM(Y19:Y20)</f>
        <v>285</v>
      </c>
    </row>
    <row r="22" spans="1:25" ht="12.9" customHeight="1" x14ac:dyDescent="0.25">
      <c r="A22" s="4" t="s">
        <v>20</v>
      </c>
      <c r="B22" s="2">
        <v>408</v>
      </c>
      <c r="C22" s="20">
        <v>380</v>
      </c>
      <c r="D22" s="20">
        <v>362</v>
      </c>
      <c r="E22" s="20">
        <v>408</v>
      </c>
      <c r="F22" s="20">
        <v>470</v>
      </c>
      <c r="G22" s="20">
        <v>489</v>
      </c>
      <c r="H22" s="20">
        <v>434</v>
      </c>
      <c r="I22" s="20">
        <v>421</v>
      </c>
      <c r="J22" s="20">
        <v>450</v>
      </c>
      <c r="K22" s="20">
        <v>406</v>
      </c>
      <c r="L22" s="20">
        <v>325</v>
      </c>
      <c r="M22" s="20">
        <v>321</v>
      </c>
      <c r="N22" s="20">
        <v>269</v>
      </c>
      <c r="O22" s="20">
        <v>350</v>
      </c>
      <c r="P22" s="20">
        <v>392</v>
      </c>
      <c r="Q22" s="20">
        <v>452</v>
      </c>
      <c r="R22" s="20">
        <v>511</v>
      </c>
      <c r="S22" s="20">
        <v>544</v>
      </c>
      <c r="T22" s="20">
        <v>548</v>
      </c>
      <c r="U22" s="20">
        <v>583</v>
      </c>
      <c r="V22" s="20">
        <v>658</v>
      </c>
      <c r="W22" s="20">
        <v>640</v>
      </c>
      <c r="X22" s="20">
        <v>557</v>
      </c>
      <c r="Y22" s="20">
        <v>603</v>
      </c>
    </row>
    <row r="23" spans="1:25" ht="27" customHeight="1" x14ac:dyDescent="0.25">
      <c r="A23" s="15" t="s">
        <v>21</v>
      </c>
      <c r="B23" s="2">
        <v>101</v>
      </c>
      <c r="C23" s="20">
        <v>79</v>
      </c>
      <c r="D23" s="20">
        <v>84</v>
      </c>
      <c r="E23" s="20">
        <v>84</v>
      </c>
      <c r="F23" s="20">
        <v>63</v>
      </c>
      <c r="G23" s="20">
        <v>55</v>
      </c>
      <c r="H23" s="20">
        <v>53</v>
      </c>
      <c r="I23" s="20">
        <f>3+58</f>
        <v>61</v>
      </c>
      <c r="J23" s="20">
        <v>71</v>
      </c>
      <c r="K23" s="20">
        <v>64</v>
      </c>
      <c r="L23" s="20">
        <v>97</v>
      </c>
      <c r="M23" s="20">
        <v>86</v>
      </c>
      <c r="N23" s="20">
        <v>85</v>
      </c>
      <c r="O23" s="20">
        <v>83</v>
      </c>
      <c r="P23" s="20">
        <v>103</v>
      </c>
      <c r="Q23" s="20">
        <v>119</v>
      </c>
      <c r="R23" s="20">
        <v>159</v>
      </c>
      <c r="S23" s="20">
        <v>133</v>
      </c>
      <c r="T23" s="20">
        <v>127</v>
      </c>
      <c r="U23" s="20">
        <v>109</v>
      </c>
      <c r="V23" s="20">
        <v>125</v>
      </c>
      <c r="W23" s="20">
        <v>152</v>
      </c>
      <c r="X23" s="20">
        <v>135</v>
      </c>
      <c r="Y23" s="20">
        <v>134</v>
      </c>
    </row>
    <row r="24" spans="1:25" ht="27" customHeight="1" x14ac:dyDescent="0.25">
      <c r="A24" s="54" t="s">
        <v>44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>
        <v>1</v>
      </c>
    </row>
    <row r="25" spans="1:25" ht="12.9" customHeight="1" x14ac:dyDescent="0.25">
      <c r="A25" s="4" t="s">
        <v>17</v>
      </c>
      <c r="B25" s="2">
        <v>83</v>
      </c>
      <c r="C25" s="20">
        <v>92</v>
      </c>
      <c r="D25" s="20">
        <v>73</v>
      </c>
      <c r="E25" s="20">
        <v>80</v>
      </c>
      <c r="F25" s="20">
        <v>96</v>
      </c>
      <c r="G25" s="20">
        <v>83</v>
      </c>
      <c r="H25" s="20">
        <v>87</v>
      </c>
      <c r="I25" s="20">
        <v>92</v>
      </c>
      <c r="J25" s="20">
        <v>102</v>
      </c>
      <c r="K25" s="20">
        <v>102</v>
      </c>
      <c r="L25" s="20">
        <v>83</v>
      </c>
      <c r="M25" s="20">
        <v>105</v>
      </c>
      <c r="N25" s="20">
        <v>80</v>
      </c>
      <c r="O25" s="20">
        <v>104</v>
      </c>
      <c r="P25" s="20">
        <v>107</v>
      </c>
      <c r="Q25" s="20">
        <v>96</v>
      </c>
      <c r="R25" s="20">
        <v>94</v>
      </c>
      <c r="S25" s="20">
        <v>90</v>
      </c>
      <c r="T25" s="20">
        <v>93</v>
      </c>
      <c r="U25" s="20">
        <v>91</v>
      </c>
      <c r="V25" s="20">
        <v>106</v>
      </c>
      <c r="W25" s="20">
        <v>90</v>
      </c>
      <c r="X25" s="20">
        <v>84</v>
      </c>
      <c r="Y25" s="20">
        <v>74</v>
      </c>
    </row>
    <row r="26" spans="1:25" ht="12.9" customHeight="1" x14ac:dyDescent="0.25">
      <c r="A26" s="4" t="s">
        <v>19</v>
      </c>
      <c r="B26" s="2">
        <v>67</v>
      </c>
      <c r="C26" s="20">
        <v>74</v>
      </c>
      <c r="D26" s="20">
        <v>66</v>
      </c>
      <c r="E26" s="20">
        <v>66</v>
      </c>
      <c r="F26" s="20">
        <v>79</v>
      </c>
      <c r="G26" s="20">
        <v>74</v>
      </c>
      <c r="H26" s="20">
        <v>84</v>
      </c>
      <c r="I26" s="20">
        <f>11+48+2</f>
        <v>61</v>
      </c>
      <c r="J26" s="20">
        <v>97</v>
      </c>
      <c r="K26" s="20">
        <v>92</v>
      </c>
      <c r="L26" s="20">
        <v>108</v>
      </c>
      <c r="M26" s="20">
        <v>124</v>
      </c>
      <c r="N26" s="20">
        <v>122</v>
      </c>
      <c r="O26" s="20">
        <v>106</v>
      </c>
      <c r="P26" s="20">
        <v>99</v>
      </c>
      <c r="Q26" s="20">
        <v>108</v>
      </c>
      <c r="R26" s="20">
        <v>137</v>
      </c>
      <c r="S26" s="20">
        <v>90</v>
      </c>
      <c r="T26" s="20">
        <v>102</v>
      </c>
      <c r="U26" s="20">
        <v>92</v>
      </c>
      <c r="V26" s="20">
        <v>96</v>
      </c>
      <c r="W26" s="20">
        <v>99</v>
      </c>
      <c r="X26" s="20">
        <v>98</v>
      </c>
      <c r="Y26" s="20">
        <v>104</v>
      </c>
    </row>
    <row r="27" spans="1:25" ht="12.9" customHeight="1" x14ac:dyDescent="0.25">
      <c r="A27" s="4" t="s">
        <v>18</v>
      </c>
      <c r="B27" s="2">
        <v>61</v>
      </c>
      <c r="C27" s="20">
        <v>58</v>
      </c>
      <c r="D27" s="20">
        <v>73</v>
      </c>
      <c r="E27" s="20">
        <v>66</v>
      </c>
      <c r="F27" s="20">
        <v>52</v>
      </c>
      <c r="G27" s="20">
        <v>41</v>
      </c>
      <c r="H27" s="20">
        <v>49</v>
      </c>
      <c r="I27" s="20">
        <v>30</v>
      </c>
      <c r="J27" s="20">
        <v>39</v>
      </c>
      <c r="K27" s="20">
        <v>44</v>
      </c>
      <c r="L27" s="20">
        <v>54</v>
      </c>
      <c r="M27" s="20">
        <v>50</v>
      </c>
      <c r="N27" s="20">
        <v>50</v>
      </c>
      <c r="O27" s="20">
        <v>62</v>
      </c>
      <c r="P27" s="20">
        <v>53</v>
      </c>
      <c r="Q27" s="20">
        <v>56</v>
      </c>
      <c r="R27" s="20">
        <v>49</v>
      </c>
      <c r="S27" s="20">
        <v>59</v>
      </c>
      <c r="T27" s="20">
        <v>58</v>
      </c>
      <c r="U27" s="20">
        <v>59</v>
      </c>
      <c r="V27" s="20">
        <v>52</v>
      </c>
      <c r="W27" s="20">
        <v>42</v>
      </c>
      <c r="X27" s="20">
        <v>48</v>
      </c>
      <c r="Y27" s="20">
        <v>78</v>
      </c>
    </row>
    <row r="28" spans="1:25" ht="12.9" customHeight="1" x14ac:dyDescent="0.25">
      <c r="A28" s="45" t="s">
        <v>15</v>
      </c>
      <c r="B28" s="48">
        <f>SUM(B21:B27)</f>
        <v>957</v>
      </c>
      <c r="C28" s="47">
        <f>SUM(C21:C27)</f>
        <v>934</v>
      </c>
      <c r="D28" s="47">
        <f>SUM(D21:D27)</f>
        <v>922</v>
      </c>
      <c r="E28" s="47">
        <f>SUM(E21:E27)</f>
        <v>960</v>
      </c>
      <c r="F28" s="47">
        <f t="shared" ref="F28:R28" si="9">F21+F22+F23+F25+F26+F27</f>
        <v>941</v>
      </c>
      <c r="G28" s="47">
        <f t="shared" si="9"/>
        <v>948</v>
      </c>
      <c r="H28" s="47">
        <f t="shared" si="9"/>
        <v>890</v>
      </c>
      <c r="I28" s="47">
        <f t="shared" si="9"/>
        <v>831</v>
      </c>
      <c r="J28" s="47">
        <f t="shared" si="9"/>
        <v>916</v>
      </c>
      <c r="K28" s="47">
        <f t="shared" si="9"/>
        <v>926</v>
      </c>
      <c r="L28" s="47">
        <f t="shared" si="9"/>
        <v>869</v>
      </c>
      <c r="M28" s="47">
        <f t="shared" si="9"/>
        <v>870</v>
      </c>
      <c r="N28" s="47">
        <f t="shared" si="9"/>
        <v>793</v>
      </c>
      <c r="O28" s="47">
        <f t="shared" si="9"/>
        <v>939</v>
      </c>
      <c r="P28" s="47">
        <f t="shared" si="9"/>
        <v>972</v>
      </c>
      <c r="Q28" s="47">
        <f t="shared" si="9"/>
        <v>1058</v>
      </c>
      <c r="R28" s="47">
        <f t="shared" si="9"/>
        <v>1219</v>
      </c>
      <c r="S28" s="47">
        <f t="shared" ref="S28:X28" si="10">S21+S22+S23+S25+S26+S27</f>
        <v>1132</v>
      </c>
      <c r="T28" s="47">
        <f t="shared" si="10"/>
        <v>1173</v>
      </c>
      <c r="U28" s="47">
        <f t="shared" si="10"/>
        <v>1260</v>
      </c>
      <c r="V28" s="47">
        <f t="shared" si="10"/>
        <v>1336</v>
      </c>
      <c r="W28" s="47">
        <f t="shared" si="10"/>
        <v>1349</v>
      </c>
      <c r="X28" s="47">
        <f t="shared" si="10"/>
        <v>1293</v>
      </c>
      <c r="Y28" s="47">
        <f>Y21+Y22+Y23+Y24+Y25+Y26+Y27</f>
        <v>1279</v>
      </c>
    </row>
    <row r="29" spans="1:25" ht="9.9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25" ht="25.2" customHeight="1" thickBot="1" x14ac:dyDescent="0.3">
      <c r="A30" s="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25" ht="14.4" thickTop="1" thickBot="1" x14ac:dyDescent="0.3">
      <c r="A31" s="42" t="s">
        <v>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3.8" thickTop="1" x14ac:dyDescent="0.25">
      <c r="A32" s="36"/>
      <c r="B32" s="37" t="s">
        <v>2</v>
      </c>
      <c r="C32" s="38" t="s">
        <v>3</v>
      </c>
      <c r="D32" s="38" t="s">
        <v>4</v>
      </c>
      <c r="E32" s="38" t="s">
        <v>8</v>
      </c>
      <c r="F32" s="38" t="s">
        <v>9</v>
      </c>
      <c r="G32" s="38" t="s">
        <v>10</v>
      </c>
      <c r="H32" s="39" t="s">
        <v>11</v>
      </c>
      <c r="I32" s="39" t="s">
        <v>16</v>
      </c>
      <c r="J32" s="39" t="s">
        <v>26</v>
      </c>
      <c r="K32" s="39" t="s">
        <v>27</v>
      </c>
      <c r="L32" s="39" t="s">
        <v>28</v>
      </c>
      <c r="M32" s="39" t="s">
        <v>29</v>
      </c>
      <c r="N32" s="39" t="s">
        <v>30</v>
      </c>
      <c r="O32" s="39" t="s">
        <v>31</v>
      </c>
      <c r="P32" s="39" t="s">
        <v>32</v>
      </c>
      <c r="Q32" s="39" t="s">
        <v>33</v>
      </c>
      <c r="R32" s="39" t="s">
        <v>34</v>
      </c>
      <c r="S32" s="39" t="s">
        <v>35</v>
      </c>
      <c r="T32" s="39" t="s">
        <v>36</v>
      </c>
      <c r="U32" s="39" t="s">
        <v>37</v>
      </c>
      <c r="V32" s="39" t="s">
        <v>38</v>
      </c>
      <c r="W32" s="39" t="s">
        <v>39</v>
      </c>
      <c r="X32" s="39" t="s">
        <v>41</v>
      </c>
      <c r="Y32" s="39" t="s">
        <v>43</v>
      </c>
    </row>
    <row r="33" spans="1:25" ht="5.0999999999999996" customHeight="1" x14ac:dyDescent="0.25"/>
    <row r="34" spans="1:25" ht="12.9" customHeight="1" x14ac:dyDescent="0.25">
      <c r="A34" s="4" t="s">
        <v>12</v>
      </c>
      <c r="B34" s="2">
        <v>104</v>
      </c>
      <c r="C34" s="20">
        <v>117</v>
      </c>
      <c r="D34" s="20">
        <v>119</v>
      </c>
      <c r="E34" s="20">
        <v>98</v>
      </c>
      <c r="F34" s="20">
        <v>79</v>
      </c>
      <c r="G34" s="20">
        <v>95</v>
      </c>
      <c r="H34" s="20">
        <v>76</v>
      </c>
      <c r="I34" s="20">
        <v>67</v>
      </c>
      <c r="J34" s="20">
        <v>71</v>
      </c>
      <c r="K34" s="20">
        <v>79</v>
      </c>
      <c r="L34" s="20">
        <v>84</v>
      </c>
      <c r="M34" s="20">
        <v>78</v>
      </c>
      <c r="N34" s="20">
        <v>76</v>
      </c>
      <c r="O34" s="20">
        <v>86</v>
      </c>
      <c r="P34" s="20">
        <v>81</v>
      </c>
      <c r="Q34" s="20">
        <v>78</v>
      </c>
      <c r="R34" s="20">
        <v>67</v>
      </c>
      <c r="S34" s="20">
        <v>83</v>
      </c>
      <c r="T34" s="20">
        <v>73</v>
      </c>
      <c r="U34" s="20">
        <v>93</v>
      </c>
      <c r="V34" s="20">
        <v>75</v>
      </c>
      <c r="W34" s="20">
        <v>91</v>
      </c>
      <c r="X34" s="20">
        <v>78</v>
      </c>
      <c r="Y34" s="20">
        <v>69</v>
      </c>
    </row>
    <row r="35" spans="1:25" ht="12.9" customHeight="1" x14ac:dyDescent="0.25">
      <c r="A35" s="19" t="s">
        <v>13</v>
      </c>
      <c r="B35" s="8">
        <v>36</v>
      </c>
      <c r="C35" s="21">
        <v>38</v>
      </c>
      <c r="D35" s="21">
        <v>25</v>
      </c>
      <c r="E35" s="21">
        <v>31</v>
      </c>
      <c r="F35" s="21">
        <v>31</v>
      </c>
      <c r="G35" s="21">
        <v>30</v>
      </c>
      <c r="H35" s="21">
        <v>30</v>
      </c>
      <c r="I35" s="21">
        <v>16</v>
      </c>
      <c r="J35" s="21">
        <v>24</v>
      </c>
      <c r="K35" s="21">
        <v>24</v>
      </c>
      <c r="L35" s="21">
        <v>33</v>
      </c>
      <c r="M35" s="21">
        <v>19</v>
      </c>
      <c r="N35" s="21">
        <v>41</v>
      </c>
      <c r="O35" s="21">
        <v>32</v>
      </c>
      <c r="P35" s="21">
        <v>33</v>
      </c>
      <c r="Q35" s="21">
        <v>39</v>
      </c>
      <c r="R35" s="21">
        <v>50</v>
      </c>
      <c r="S35" s="21">
        <v>41</v>
      </c>
      <c r="T35" s="21">
        <v>46</v>
      </c>
      <c r="U35" s="21">
        <v>56</v>
      </c>
      <c r="V35" s="21">
        <v>46</v>
      </c>
      <c r="W35" s="21">
        <v>45</v>
      </c>
      <c r="X35" s="21">
        <v>43</v>
      </c>
      <c r="Y35" s="21">
        <v>49</v>
      </c>
    </row>
    <row r="36" spans="1:25" s="6" customFormat="1" ht="12.9" customHeight="1" x14ac:dyDescent="0.25">
      <c r="A36" s="14" t="s">
        <v>14</v>
      </c>
      <c r="B36" s="6">
        <f t="shared" ref="B36:R36" si="11">SUM(B34:B35)</f>
        <v>140</v>
      </c>
      <c r="C36" s="22">
        <f t="shared" si="11"/>
        <v>155</v>
      </c>
      <c r="D36" s="22">
        <f t="shared" si="11"/>
        <v>144</v>
      </c>
      <c r="E36" s="22">
        <f t="shared" si="11"/>
        <v>129</v>
      </c>
      <c r="F36" s="22">
        <f t="shared" si="11"/>
        <v>110</v>
      </c>
      <c r="G36" s="22">
        <f t="shared" si="11"/>
        <v>125</v>
      </c>
      <c r="H36" s="22">
        <f t="shared" si="11"/>
        <v>106</v>
      </c>
      <c r="I36" s="22">
        <f t="shared" si="11"/>
        <v>83</v>
      </c>
      <c r="J36" s="22">
        <f t="shared" si="11"/>
        <v>95</v>
      </c>
      <c r="K36" s="22">
        <f t="shared" si="11"/>
        <v>103</v>
      </c>
      <c r="L36" s="22">
        <f t="shared" si="11"/>
        <v>117</v>
      </c>
      <c r="M36" s="22">
        <f t="shared" si="11"/>
        <v>97</v>
      </c>
      <c r="N36" s="22">
        <f t="shared" si="11"/>
        <v>117</v>
      </c>
      <c r="O36" s="22">
        <f t="shared" si="11"/>
        <v>118</v>
      </c>
      <c r="P36" s="22">
        <f t="shared" si="11"/>
        <v>114</v>
      </c>
      <c r="Q36" s="22">
        <f t="shared" si="11"/>
        <v>117</v>
      </c>
      <c r="R36" s="22">
        <f t="shared" si="11"/>
        <v>117</v>
      </c>
      <c r="S36" s="22">
        <f t="shared" ref="S36:X36" si="12">SUM(S34:S35)</f>
        <v>124</v>
      </c>
      <c r="T36" s="22">
        <f t="shared" si="12"/>
        <v>119</v>
      </c>
      <c r="U36" s="22">
        <f t="shared" si="12"/>
        <v>149</v>
      </c>
      <c r="V36" s="22">
        <f t="shared" si="12"/>
        <v>121</v>
      </c>
      <c r="W36" s="22">
        <f t="shared" si="12"/>
        <v>136</v>
      </c>
      <c r="X36" s="22">
        <f t="shared" si="12"/>
        <v>121</v>
      </c>
      <c r="Y36" s="22">
        <f t="shared" ref="Y36" si="13">SUM(Y34:Y35)</f>
        <v>118</v>
      </c>
    </row>
    <row r="37" spans="1:25" ht="12.9" customHeight="1" x14ac:dyDescent="0.25">
      <c r="A37" s="4" t="s">
        <v>20</v>
      </c>
      <c r="B37" s="2">
        <v>8</v>
      </c>
      <c r="C37" s="20">
        <v>7</v>
      </c>
      <c r="D37" s="20">
        <v>5</v>
      </c>
      <c r="E37" s="20">
        <v>7</v>
      </c>
      <c r="F37" s="20">
        <v>2</v>
      </c>
      <c r="G37" s="20">
        <v>4</v>
      </c>
      <c r="H37" s="20">
        <v>3</v>
      </c>
      <c r="I37" s="20">
        <v>7</v>
      </c>
      <c r="J37" s="20">
        <v>4</v>
      </c>
      <c r="K37" s="20">
        <v>7</v>
      </c>
      <c r="L37" s="20">
        <v>4</v>
      </c>
      <c r="M37" s="20">
        <v>11</v>
      </c>
      <c r="N37" s="20">
        <v>8</v>
      </c>
      <c r="O37" s="20">
        <v>5</v>
      </c>
      <c r="P37" s="20">
        <v>5</v>
      </c>
      <c r="Q37" s="20">
        <v>5</v>
      </c>
      <c r="R37" s="20">
        <v>5</v>
      </c>
      <c r="S37" s="20">
        <v>2</v>
      </c>
      <c r="T37" s="20">
        <v>9</v>
      </c>
      <c r="U37" s="20">
        <v>3</v>
      </c>
      <c r="V37" s="20">
        <v>7</v>
      </c>
      <c r="W37" s="20">
        <v>6</v>
      </c>
      <c r="X37" s="20">
        <v>5</v>
      </c>
      <c r="Y37" s="20">
        <v>8</v>
      </c>
    </row>
    <row r="38" spans="1:25" ht="25.2" customHeight="1" x14ac:dyDescent="0.25">
      <c r="A38" s="15" t="s">
        <v>21</v>
      </c>
      <c r="B38" s="2">
        <v>18</v>
      </c>
      <c r="C38" s="20">
        <v>14</v>
      </c>
      <c r="D38" s="20">
        <v>13</v>
      </c>
      <c r="E38" s="20">
        <v>8</v>
      </c>
      <c r="F38" s="20">
        <v>4</v>
      </c>
      <c r="G38" s="20">
        <v>7</v>
      </c>
      <c r="H38" s="20">
        <v>14</v>
      </c>
      <c r="I38" s="20">
        <v>9</v>
      </c>
      <c r="J38" s="20">
        <v>5</v>
      </c>
      <c r="K38" s="20">
        <v>6</v>
      </c>
      <c r="L38" s="20">
        <v>13</v>
      </c>
      <c r="M38" s="20">
        <v>14</v>
      </c>
      <c r="N38" s="20">
        <v>30</v>
      </c>
      <c r="O38" s="20">
        <v>30</v>
      </c>
      <c r="P38" s="20">
        <v>41</v>
      </c>
      <c r="Q38" s="20">
        <v>40</v>
      </c>
      <c r="R38" s="20">
        <v>34</v>
      </c>
      <c r="S38" s="20">
        <v>36</v>
      </c>
      <c r="T38" s="20">
        <v>30</v>
      </c>
      <c r="U38" s="20">
        <v>32</v>
      </c>
      <c r="V38" s="20">
        <v>33</v>
      </c>
      <c r="W38" s="20">
        <v>46</v>
      </c>
      <c r="X38" s="20">
        <v>36</v>
      </c>
      <c r="Y38" s="20">
        <v>36</v>
      </c>
    </row>
    <row r="39" spans="1:25" ht="12.9" customHeight="1" x14ac:dyDescent="0.25">
      <c r="A39" s="4" t="s">
        <v>17</v>
      </c>
      <c r="B39" s="2">
        <v>26</v>
      </c>
      <c r="C39" s="20">
        <v>27</v>
      </c>
      <c r="D39" s="20">
        <v>35</v>
      </c>
      <c r="E39" s="20">
        <v>29</v>
      </c>
      <c r="F39" s="20">
        <v>26</v>
      </c>
      <c r="G39" s="20">
        <v>36</v>
      </c>
      <c r="H39" s="20">
        <v>24</v>
      </c>
      <c r="I39" s="20">
        <v>44</v>
      </c>
      <c r="J39" s="20">
        <v>33</v>
      </c>
      <c r="K39" s="20">
        <v>30</v>
      </c>
      <c r="L39" s="20">
        <v>36</v>
      </c>
      <c r="M39" s="20">
        <v>34</v>
      </c>
      <c r="N39" s="20">
        <v>28</v>
      </c>
      <c r="O39" s="20">
        <v>41</v>
      </c>
      <c r="P39" s="20">
        <v>42</v>
      </c>
      <c r="Q39" s="20">
        <v>47</v>
      </c>
      <c r="R39" s="20">
        <v>43</v>
      </c>
      <c r="S39" s="20">
        <v>38</v>
      </c>
      <c r="T39" s="20">
        <v>39</v>
      </c>
      <c r="U39" s="20">
        <v>37</v>
      </c>
      <c r="V39" s="20">
        <v>41</v>
      </c>
      <c r="W39" s="20">
        <v>41</v>
      </c>
      <c r="X39" s="20">
        <v>29</v>
      </c>
      <c r="Y39" s="20">
        <v>35</v>
      </c>
    </row>
    <row r="40" spans="1:25" ht="12.9" customHeight="1" x14ac:dyDescent="0.25">
      <c r="A40" s="4" t="s">
        <v>19</v>
      </c>
      <c r="B40" s="2">
        <f>SUM(B41:B42)</f>
        <v>115</v>
      </c>
      <c r="C40" s="20">
        <f>SUM(C41:C42)</f>
        <v>128</v>
      </c>
      <c r="D40" s="20">
        <f>SUM(D41:D42)</f>
        <v>135</v>
      </c>
      <c r="E40" s="20">
        <f>SUM(E41:E42)</f>
        <v>123</v>
      </c>
      <c r="F40" s="23">
        <v>138</v>
      </c>
      <c r="G40" s="23">
        <f t="shared" ref="G40:M40" si="14">G41+G42</f>
        <v>136</v>
      </c>
      <c r="H40" s="23">
        <f t="shared" si="14"/>
        <v>130</v>
      </c>
      <c r="I40" s="23">
        <f t="shared" si="14"/>
        <v>147</v>
      </c>
      <c r="J40" s="23">
        <f t="shared" si="14"/>
        <v>129</v>
      </c>
      <c r="K40" s="23">
        <f t="shared" si="14"/>
        <v>159</v>
      </c>
      <c r="L40" s="23">
        <f t="shared" si="14"/>
        <v>148</v>
      </c>
      <c r="M40" s="23">
        <f t="shared" si="14"/>
        <v>142</v>
      </c>
      <c r="N40" s="23">
        <f>N41+N42</f>
        <v>135</v>
      </c>
      <c r="O40" s="23">
        <v>173</v>
      </c>
      <c r="P40" s="23">
        <v>158</v>
      </c>
      <c r="Q40" s="23">
        <v>152</v>
      </c>
      <c r="R40" s="23">
        <v>177</v>
      </c>
      <c r="S40" s="23">
        <v>163</v>
      </c>
      <c r="T40" s="23">
        <v>186</v>
      </c>
      <c r="U40" s="23">
        <v>150</v>
      </c>
      <c r="V40" s="23">
        <v>157</v>
      </c>
      <c r="W40" s="23">
        <v>169</v>
      </c>
      <c r="X40" s="23">
        <v>155</v>
      </c>
      <c r="Y40" s="23">
        <v>164</v>
      </c>
    </row>
    <row r="41" spans="1:25" ht="11.1" customHeight="1" x14ac:dyDescent="0.25">
      <c r="A41" s="11" t="s">
        <v>22</v>
      </c>
      <c r="B41" s="9">
        <v>27</v>
      </c>
      <c r="C41" s="24">
        <v>31</v>
      </c>
      <c r="D41" s="24">
        <v>40</v>
      </c>
      <c r="E41" s="24">
        <v>31</v>
      </c>
      <c r="F41" s="24">
        <f>138-99</f>
        <v>39</v>
      </c>
      <c r="G41" s="24">
        <v>34</v>
      </c>
      <c r="H41" s="24">
        <v>45</v>
      </c>
      <c r="I41" s="24">
        <v>38</v>
      </c>
      <c r="J41" s="24">
        <v>49</v>
      </c>
      <c r="K41" s="24">
        <v>56</v>
      </c>
      <c r="L41" s="24">
        <v>47</v>
      </c>
      <c r="M41" s="24">
        <v>43</v>
      </c>
      <c r="N41" s="24">
        <v>52</v>
      </c>
      <c r="O41" s="25">
        <v>82</v>
      </c>
      <c r="P41" s="25">
        <v>69</v>
      </c>
      <c r="Q41" s="25">
        <v>58</v>
      </c>
      <c r="R41" s="25">
        <v>70</v>
      </c>
      <c r="S41" s="25">
        <v>58</v>
      </c>
      <c r="T41" s="25">
        <v>85</v>
      </c>
      <c r="U41" s="25">
        <v>53</v>
      </c>
      <c r="V41" s="25">
        <v>57</v>
      </c>
      <c r="W41" s="25">
        <v>66</v>
      </c>
      <c r="X41" s="25">
        <v>55</v>
      </c>
      <c r="Y41" s="25">
        <v>62</v>
      </c>
    </row>
    <row r="42" spans="1:25" ht="11.1" customHeight="1" x14ac:dyDescent="0.25">
      <c r="A42" s="12" t="s">
        <v>23</v>
      </c>
      <c r="B42" s="10">
        <v>88</v>
      </c>
      <c r="C42" s="26">
        <v>97</v>
      </c>
      <c r="D42" s="26">
        <v>95</v>
      </c>
      <c r="E42" s="26">
        <v>92</v>
      </c>
      <c r="F42" s="26">
        <v>99</v>
      </c>
      <c r="G42" s="26">
        <v>102</v>
      </c>
      <c r="H42" s="26">
        <v>85</v>
      </c>
      <c r="I42" s="26">
        <v>109</v>
      </c>
      <c r="J42" s="26">
        <v>80</v>
      </c>
      <c r="K42" s="26">
        <v>103</v>
      </c>
      <c r="L42" s="26">
        <v>101</v>
      </c>
      <c r="M42" s="26">
        <v>99</v>
      </c>
      <c r="N42" s="26">
        <v>83</v>
      </c>
      <c r="O42" s="27">
        <v>91</v>
      </c>
      <c r="P42" s="27">
        <v>89</v>
      </c>
      <c r="Q42" s="27">
        <v>94</v>
      </c>
      <c r="R42" s="27">
        <v>107</v>
      </c>
      <c r="S42" s="27">
        <v>105</v>
      </c>
      <c r="T42" s="27">
        <v>101</v>
      </c>
      <c r="U42" s="27">
        <v>97</v>
      </c>
      <c r="V42" s="27">
        <v>100</v>
      </c>
      <c r="W42" s="27">
        <v>103</v>
      </c>
      <c r="X42" s="27">
        <v>100</v>
      </c>
      <c r="Y42" s="27">
        <v>102</v>
      </c>
    </row>
    <row r="43" spans="1:25" ht="12.9" customHeight="1" x14ac:dyDescent="0.25">
      <c r="A43" s="52" t="s">
        <v>40</v>
      </c>
      <c r="B43" s="2">
        <v>5</v>
      </c>
      <c r="C43" s="20">
        <v>2</v>
      </c>
      <c r="D43" s="20">
        <v>5</v>
      </c>
      <c r="E43" s="20">
        <v>3</v>
      </c>
      <c r="F43" s="20">
        <v>5</v>
      </c>
      <c r="G43" s="20">
        <v>5</v>
      </c>
      <c r="H43" s="20">
        <v>4</v>
      </c>
      <c r="I43" s="20">
        <v>4</v>
      </c>
      <c r="J43" s="20">
        <v>4</v>
      </c>
      <c r="K43" s="20">
        <v>7</v>
      </c>
      <c r="L43" s="20">
        <v>2</v>
      </c>
      <c r="M43" s="20">
        <v>1</v>
      </c>
      <c r="N43" s="20">
        <v>4</v>
      </c>
      <c r="O43" s="20">
        <v>3</v>
      </c>
      <c r="P43" s="20">
        <v>5</v>
      </c>
      <c r="Q43" s="20">
        <v>8</v>
      </c>
      <c r="R43" s="20">
        <v>7</v>
      </c>
      <c r="S43" s="20">
        <v>12</v>
      </c>
      <c r="T43" s="20">
        <v>11</v>
      </c>
      <c r="U43" s="20">
        <v>9</v>
      </c>
      <c r="V43" s="20">
        <v>10</v>
      </c>
      <c r="W43" s="20">
        <v>12</v>
      </c>
      <c r="X43" s="20">
        <v>8</v>
      </c>
      <c r="Y43" s="20">
        <v>4</v>
      </c>
    </row>
    <row r="44" spans="1:25" ht="12.9" customHeight="1" x14ac:dyDescent="0.25">
      <c r="A44" s="45" t="s">
        <v>15</v>
      </c>
      <c r="B44" s="48">
        <f t="shared" ref="B44:R44" si="15">B36+B37+B38+B39+B40+B43</f>
        <v>312</v>
      </c>
      <c r="C44" s="47">
        <f t="shared" si="15"/>
        <v>333</v>
      </c>
      <c r="D44" s="47">
        <f t="shared" si="15"/>
        <v>337</v>
      </c>
      <c r="E44" s="47">
        <f t="shared" si="15"/>
        <v>299</v>
      </c>
      <c r="F44" s="47">
        <f t="shared" si="15"/>
        <v>285</v>
      </c>
      <c r="G44" s="47">
        <f t="shared" si="15"/>
        <v>313</v>
      </c>
      <c r="H44" s="47">
        <f t="shared" si="15"/>
        <v>281</v>
      </c>
      <c r="I44" s="47">
        <f t="shared" si="15"/>
        <v>294</v>
      </c>
      <c r="J44" s="47">
        <f t="shared" si="15"/>
        <v>270</v>
      </c>
      <c r="K44" s="47">
        <f t="shared" si="15"/>
        <v>312</v>
      </c>
      <c r="L44" s="47">
        <f t="shared" si="15"/>
        <v>320</v>
      </c>
      <c r="M44" s="47">
        <f t="shared" si="15"/>
        <v>299</v>
      </c>
      <c r="N44" s="47">
        <f t="shared" si="15"/>
        <v>322</v>
      </c>
      <c r="O44" s="47">
        <f t="shared" si="15"/>
        <v>370</v>
      </c>
      <c r="P44" s="47">
        <f t="shared" si="15"/>
        <v>365</v>
      </c>
      <c r="Q44" s="47">
        <f t="shared" si="15"/>
        <v>369</v>
      </c>
      <c r="R44" s="47">
        <f t="shared" si="15"/>
        <v>383</v>
      </c>
      <c r="S44" s="47">
        <f t="shared" ref="S44:X44" si="16">S36+S37+S38+S39+S40+S43</f>
        <v>375</v>
      </c>
      <c r="T44" s="47">
        <f t="shared" si="16"/>
        <v>394</v>
      </c>
      <c r="U44" s="47">
        <f t="shared" si="16"/>
        <v>380</v>
      </c>
      <c r="V44" s="47">
        <f t="shared" si="16"/>
        <v>369</v>
      </c>
      <c r="W44" s="47">
        <f t="shared" si="16"/>
        <v>410</v>
      </c>
      <c r="X44" s="47">
        <f t="shared" si="16"/>
        <v>354</v>
      </c>
      <c r="Y44" s="47">
        <f t="shared" ref="Y44" si="17">Y36+Y37+Y38+Y39+Y40+Y43</f>
        <v>365</v>
      </c>
    </row>
    <row r="45" spans="1:25" ht="9.9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25" ht="24.6" customHeight="1" thickBot="1" x14ac:dyDescent="0.3">
      <c r="A46" s="3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25" ht="15" thickTop="1" thickBot="1" x14ac:dyDescent="0.3">
      <c r="A47" s="44" t="s">
        <v>7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ht="13.8" thickTop="1" x14ac:dyDescent="0.25">
      <c r="A48" s="36"/>
      <c r="B48" s="37" t="s">
        <v>2</v>
      </c>
      <c r="C48" s="38" t="s">
        <v>3</v>
      </c>
      <c r="D48" s="38" t="s">
        <v>4</v>
      </c>
      <c r="E48" s="38" t="s">
        <v>8</v>
      </c>
      <c r="F48" s="38" t="s">
        <v>9</v>
      </c>
      <c r="G48" s="38" t="s">
        <v>10</v>
      </c>
      <c r="H48" s="39" t="s">
        <v>11</v>
      </c>
      <c r="I48" s="39" t="s">
        <v>16</v>
      </c>
      <c r="J48" s="39" t="s">
        <v>26</v>
      </c>
      <c r="K48" s="39" t="s">
        <v>27</v>
      </c>
      <c r="L48" s="39" t="s">
        <v>28</v>
      </c>
      <c r="M48" s="39" t="s">
        <v>29</v>
      </c>
      <c r="N48" s="39" t="s">
        <v>30</v>
      </c>
      <c r="O48" s="39" t="s">
        <v>31</v>
      </c>
      <c r="P48" s="39" t="s">
        <v>32</v>
      </c>
      <c r="Q48" s="39" t="s">
        <v>33</v>
      </c>
      <c r="R48" s="39" t="s">
        <v>34</v>
      </c>
      <c r="S48" s="39" t="s">
        <v>35</v>
      </c>
      <c r="T48" s="39" t="s">
        <v>36</v>
      </c>
      <c r="U48" s="39" t="s">
        <v>37</v>
      </c>
      <c r="V48" s="39" t="s">
        <v>38</v>
      </c>
      <c r="W48" s="39" t="s">
        <v>39</v>
      </c>
      <c r="X48" s="39" t="s">
        <v>41</v>
      </c>
      <c r="Y48" s="39" t="s">
        <v>43</v>
      </c>
    </row>
    <row r="49" spans="1:25" ht="5.0999999999999996" customHeight="1" x14ac:dyDescent="0.25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12.9" customHeight="1" x14ac:dyDescent="0.25">
      <c r="A50" s="4" t="s">
        <v>12</v>
      </c>
      <c r="B50" s="16">
        <f t="shared" ref="B50:S50" si="18">B8+B19+B34</f>
        <v>1145</v>
      </c>
      <c r="C50" s="20">
        <f t="shared" si="18"/>
        <v>1214</v>
      </c>
      <c r="D50" s="20">
        <f t="shared" si="18"/>
        <v>1215</v>
      </c>
      <c r="E50" s="20">
        <f t="shared" si="18"/>
        <v>1115</v>
      </c>
      <c r="F50" s="20">
        <f t="shared" si="18"/>
        <v>1059</v>
      </c>
      <c r="G50" s="20">
        <f t="shared" si="18"/>
        <v>1084</v>
      </c>
      <c r="H50" s="20">
        <f t="shared" si="18"/>
        <v>952</v>
      </c>
      <c r="I50" s="20">
        <f t="shared" si="18"/>
        <v>944</v>
      </c>
      <c r="J50" s="20">
        <f t="shared" si="18"/>
        <v>1067</v>
      </c>
      <c r="K50" s="20">
        <f t="shared" si="18"/>
        <v>1042</v>
      </c>
      <c r="L50" s="20">
        <f t="shared" si="18"/>
        <v>1063</v>
      </c>
      <c r="M50" s="20">
        <f t="shared" si="18"/>
        <v>1009</v>
      </c>
      <c r="N50" s="20">
        <f t="shared" si="18"/>
        <v>1032</v>
      </c>
      <c r="O50" s="20">
        <f t="shared" si="18"/>
        <v>1089</v>
      </c>
      <c r="P50" s="20">
        <f t="shared" si="18"/>
        <v>1102</v>
      </c>
      <c r="Q50" s="20">
        <f t="shared" si="18"/>
        <v>1161</v>
      </c>
      <c r="R50" s="20">
        <f t="shared" si="18"/>
        <v>1238</v>
      </c>
      <c r="S50" s="20">
        <f t="shared" si="18"/>
        <v>1218</v>
      </c>
      <c r="T50" s="20">
        <f>T8+T19+T34</f>
        <v>1143</v>
      </c>
      <c r="U50" s="20">
        <f>U8+U19+U34</f>
        <v>1313</v>
      </c>
      <c r="V50" s="20">
        <f>V8+V19+V34</f>
        <v>1222</v>
      </c>
      <c r="W50" s="20">
        <f t="shared" ref="W50:Y50" si="19">W8+W19+W34</f>
        <v>1431</v>
      </c>
      <c r="X50" s="20">
        <f t="shared" si="19"/>
        <v>1370</v>
      </c>
      <c r="Y50" s="20">
        <f t="shared" si="19"/>
        <v>1211</v>
      </c>
    </row>
    <row r="51" spans="1:25" ht="12.9" customHeight="1" x14ac:dyDescent="0.25">
      <c r="A51" s="19" t="s">
        <v>13</v>
      </c>
      <c r="B51" s="17">
        <f t="shared" ref="B51:S51" si="20">B9+B20+B35</f>
        <v>220</v>
      </c>
      <c r="C51" s="21">
        <f t="shared" si="20"/>
        <v>251</v>
      </c>
      <c r="D51" s="21">
        <f t="shared" si="20"/>
        <v>257</v>
      </c>
      <c r="E51" s="21">
        <f t="shared" si="20"/>
        <v>247</v>
      </c>
      <c r="F51" s="21">
        <f t="shared" si="20"/>
        <v>188</v>
      </c>
      <c r="G51" s="21">
        <f t="shared" si="20"/>
        <v>195</v>
      </c>
      <c r="H51" s="21">
        <f t="shared" si="20"/>
        <v>182</v>
      </c>
      <c r="I51" s="21">
        <f t="shared" si="20"/>
        <v>218</v>
      </c>
      <c r="J51" s="21">
        <f t="shared" si="20"/>
        <v>231</v>
      </c>
      <c r="K51" s="21">
        <f t="shared" si="20"/>
        <v>261</v>
      </c>
      <c r="L51" s="21">
        <f t="shared" si="20"/>
        <v>227</v>
      </c>
      <c r="M51" s="21">
        <f t="shared" si="20"/>
        <v>203</v>
      </c>
      <c r="N51" s="21">
        <f t="shared" si="20"/>
        <v>204</v>
      </c>
      <c r="O51" s="21">
        <f t="shared" si="20"/>
        <v>253</v>
      </c>
      <c r="P51" s="21">
        <f t="shared" si="20"/>
        <v>242</v>
      </c>
      <c r="Q51" s="21">
        <f t="shared" si="20"/>
        <v>313</v>
      </c>
      <c r="R51" s="21">
        <f t="shared" si="20"/>
        <v>336</v>
      </c>
      <c r="S51" s="21">
        <f t="shared" si="20"/>
        <v>338</v>
      </c>
      <c r="T51" s="21">
        <f>T9+T20+T35</f>
        <v>360</v>
      </c>
      <c r="U51" s="21">
        <f>U9+U20+U35</f>
        <v>479</v>
      </c>
      <c r="V51" s="21">
        <f>V9+V20+V35</f>
        <v>470</v>
      </c>
      <c r="W51" s="21">
        <f t="shared" ref="W51:Y51" si="21">W9+W20+W35</f>
        <v>565</v>
      </c>
      <c r="X51" s="21">
        <f t="shared" si="21"/>
        <v>627</v>
      </c>
      <c r="Y51" s="21">
        <f t="shared" si="21"/>
        <v>617</v>
      </c>
    </row>
    <row r="52" spans="1:25" s="6" customFormat="1" ht="12.9" customHeight="1" x14ac:dyDescent="0.25">
      <c r="A52" s="14" t="s">
        <v>14</v>
      </c>
      <c r="B52" s="18">
        <f t="shared" ref="B52:R52" si="22">SUM(B50:B51)</f>
        <v>1365</v>
      </c>
      <c r="C52" s="22">
        <f t="shared" si="22"/>
        <v>1465</v>
      </c>
      <c r="D52" s="22">
        <f t="shared" si="22"/>
        <v>1472</v>
      </c>
      <c r="E52" s="22">
        <f t="shared" si="22"/>
        <v>1362</v>
      </c>
      <c r="F52" s="22">
        <f t="shared" si="22"/>
        <v>1247</v>
      </c>
      <c r="G52" s="22">
        <f t="shared" si="22"/>
        <v>1279</v>
      </c>
      <c r="H52" s="22">
        <f t="shared" si="22"/>
        <v>1134</v>
      </c>
      <c r="I52" s="22">
        <f t="shared" si="22"/>
        <v>1162</v>
      </c>
      <c r="J52" s="22">
        <f t="shared" si="22"/>
        <v>1298</v>
      </c>
      <c r="K52" s="22">
        <f t="shared" si="22"/>
        <v>1303</v>
      </c>
      <c r="L52" s="22">
        <f t="shared" si="22"/>
        <v>1290</v>
      </c>
      <c r="M52" s="22">
        <f t="shared" si="22"/>
        <v>1212</v>
      </c>
      <c r="N52" s="22">
        <f t="shared" si="22"/>
        <v>1236</v>
      </c>
      <c r="O52" s="22">
        <f t="shared" si="22"/>
        <v>1342</v>
      </c>
      <c r="P52" s="22">
        <f t="shared" si="22"/>
        <v>1344</v>
      </c>
      <c r="Q52" s="22">
        <f t="shared" si="22"/>
        <v>1474</v>
      </c>
      <c r="R52" s="22">
        <f t="shared" si="22"/>
        <v>1574</v>
      </c>
      <c r="S52" s="22">
        <f t="shared" ref="S52:X52" si="23">SUM(S50:S51)</f>
        <v>1556</v>
      </c>
      <c r="T52" s="22">
        <f t="shared" si="23"/>
        <v>1503</v>
      </c>
      <c r="U52" s="22">
        <f t="shared" si="23"/>
        <v>1792</v>
      </c>
      <c r="V52" s="22">
        <f t="shared" si="23"/>
        <v>1692</v>
      </c>
      <c r="W52" s="22">
        <f t="shared" si="23"/>
        <v>1996</v>
      </c>
      <c r="X52" s="22">
        <f t="shared" si="23"/>
        <v>1997</v>
      </c>
      <c r="Y52" s="22">
        <f t="shared" ref="Y52" si="24">SUM(Y50:Y51)</f>
        <v>1828</v>
      </c>
    </row>
    <row r="53" spans="1:25" ht="12.9" customHeight="1" x14ac:dyDescent="0.25">
      <c r="A53" s="4" t="s">
        <v>20</v>
      </c>
      <c r="B53" s="16">
        <f>B22+B37</f>
        <v>416</v>
      </c>
      <c r="C53" s="20">
        <f>C22+C37</f>
        <v>387</v>
      </c>
      <c r="D53" s="20">
        <f>D22+D37</f>
        <v>367</v>
      </c>
      <c r="E53" s="20">
        <f>E22+E37</f>
        <v>415</v>
      </c>
      <c r="F53" s="20">
        <f t="shared" ref="F53:L53" si="25">F22+F37</f>
        <v>472</v>
      </c>
      <c r="G53" s="20">
        <f t="shared" si="25"/>
        <v>493</v>
      </c>
      <c r="H53" s="20">
        <f t="shared" si="25"/>
        <v>437</v>
      </c>
      <c r="I53" s="20">
        <f t="shared" si="25"/>
        <v>428</v>
      </c>
      <c r="J53" s="20">
        <f t="shared" si="25"/>
        <v>454</v>
      </c>
      <c r="K53" s="20">
        <f t="shared" si="25"/>
        <v>413</v>
      </c>
      <c r="L53" s="20">
        <f t="shared" si="25"/>
        <v>329</v>
      </c>
      <c r="M53" s="20">
        <f>M22+M37</f>
        <v>332</v>
      </c>
      <c r="N53" s="20">
        <f>N22+N37</f>
        <v>277</v>
      </c>
      <c r="O53" s="20">
        <f>O22+O37</f>
        <v>355</v>
      </c>
      <c r="P53" s="20">
        <f>P22+P37</f>
        <v>397</v>
      </c>
      <c r="Q53" s="20">
        <f>Q22+Q37</f>
        <v>457</v>
      </c>
      <c r="R53" s="20">
        <f>R22+R37</f>
        <v>516</v>
      </c>
      <c r="S53" s="20">
        <f>S22+S37</f>
        <v>546</v>
      </c>
      <c r="T53" s="20">
        <f>T22+T37</f>
        <v>557</v>
      </c>
      <c r="U53" s="20">
        <f>U22+U37</f>
        <v>586</v>
      </c>
      <c r="V53" s="20">
        <f>V22+V37</f>
        <v>665</v>
      </c>
      <c r="W53" s="20">
        <f>W22+W37</f>
        <v>646</v>
      </c>
      <c r="X53" s="20">
        <f>X22+X37</f>
        <v>562</v>
      </c>
      <c r="Y53" s="20">
        <f>Y22+Y37</f>
        <v>611</v>
      </c>
    </row>
    <row r="54" spans="1:25" ht="26.4" customHeight="1" x14ac:dyDescent="0.25">
      <c r="A54" s="15" t="s">
        <v>21</v>
      </c>
      <c r="B54" s="16">
        <f>B23+B38</f>
        <v>119</v>
      </c>
      <c r="C54" s="20">
        <f>C23+C38</f>
        <v>93</v>
      </c>
      <c r="D54" s="20">
        <f>D23+D38</f>
        <v>97</v>
      </c>
      <c r="E54" s="20">
        <f>E23+E38</f>
        <v>92</v>
      </c>
      <c r="F54" s="20">
        <f t="shared" ref="F54:L54" si="26">F23+F38</f>
        <v>67</v>
      </c>
      <c r="G54" s="20">
        <f t="shared" si="26"/>
        <v>62</v>
      </c>
      <c r="H54" s="20">
        <f t="shared" si="26"/>
        <v>67</v>
      </c>
      <c r="I54" s="20">
        <f t="shared" si="26"/>
        <v>70</v>
      </c>
      <c r="J54" s="20">
        <f t="shared" si="26"/>
        <v>76</v>
      </c>
      <c r="K54" s="20">
        <f t="shared" si="26"/>
        <v>70</v>
      </c>
      <c r="L54" s="20">
        <f t="shared" si="26"/>
        <v>110</v>
      </c>
      <c r="M54" s="20">
        <f>M23+M38</f>
        <v>100</v>
      </c>
      <c r="N54" s="20">
        <f>N23+N38</f>
        <v>115</v>
      </c>
      <c r="O54" s="20">
        <f>O23+O38</f>
        <v>113</v>
      </c>
      <c r="P54" s="20">
        <f>P23+P38</f>
        <v>144</v>
      </c>
      <c r="Q54" s="20">
        <f>Q23+Q38</f>
        <v>159</v>
      </c>
      <c r="R54" s="20">
        <f>R23+R38</f>
        <v>193</v>
      </c>
      <c r="S54" s="20">
        <f>S23+S38</f>
        <v>169</v>
      </c>
      <c r="T54" s="20">
        <f>T23+T38</f>
        <v>157</v>
      </c>
      <c r="U54" s="20">
        <f>U23+U38</f>
        <v>141</v>
      </c>
      <c r="V54" s="20">
        <f>V23+V38</f>
        <v>158</v>
      </c>
      <c r="W54" s="20">
        <f>W23+W38</f>
        <v>198</v>
      </c>
      <c r="X54" s="20">
        <f>X23+X38</f>
        <v>171</v>
      </c>
      <c r="Y54" s="20">
        <f>Y23+Y38</f>
        <v>170</v>
      </c>
    </row>
    <row r="55" spans="1:25" ht="26.4" customHeight="1" x14ac:dyDescent="0.25">
      <c r="A55" s="54" t="s">
        <v>44</v>
      </c>
      <c r="B55" s="16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>
        <f>Y24</f>
        <v>1</v>
      </c>
    </row>
    <row r="56" spans="1:25" ht="12.9" customHeight="1" x14ac:dyDescent="0.25">
      <c r="A56" s="4" t="s">
        <v>17</v>
      </c>
      <c r="B56" s="16">
        <f>B11+B25+B39</f>
        <v>199</v>
      </c>
      <c r="C56" s="20">
        <f>C11+C25+C39</f>
        <v>216</v>
      </c>
      <c r="D56" s="20">
        <f>D11+D25+D39</f>
        <v>217</v>
      </c>
      <c r="E56" s="20">
        <f>E11+E25+E39</f>
        <v>211</v>
      </c>
      <c r="F56" s="20">
        <f t="shared" ref="F56:L56" si="27">F11+F25+F39</f>
        <v>241</v>
      </c>
      <c r="G56" s="20">
        <f t="shared" si="27"/>
        <v>220</v>
      </c>
      <c r="H56" s="20">
        <f t="shared" si="27"/>
        <v>201</v>
      </c>
      <c r="I56" s="20">
        <f t="shared" si="27"/>
        <v>257</v>
      </c>
      <c r="J56" s="20">
        <f t="shared" si="27"/>
        <v>253</v>
      </c>
      <c r="K56" s="20">
        <f t="shared" si="27"/>
        <v>240</v>
      </c>
      <c r="L56" s="20">
        <f t="shared" si="27"/>
        <v>206</v>
      </c>
      <c r="M56" s="20">
        <f t="shared" ref="M56:R56" si="28">M11+M25+M39</f>
        <v>268</v>
      </c>
      <c r="N56" s="20">
        <f t="shared" si="28"/>
        <v>207</v>
      </c>
      <c r="O56" s="20">
        <f t="shared" si="28"/>
        <v>253</v>
      </c>
      <c r="P56" s="20">
        <f t="shared" si="28"/>
        <v>260</v>
      </c>
      <c r="Q56" s="20">
        <f t="shared" si="28"/>
        <v>255</v>
      </c>
      <c r="R56" s="20">
        <f t="shared" si="28"/>
        <v>270</v>
      </c>
      <c r="S56" s="20">
        <f t="shared" ref="S56:Y56" si="29">S11+S25+S39</f>
        <v>225</v>
      </c>
      <c r="T56" s="20">
        <f t="shared" si="29"/>
        <v>237</v>
      </c>
      <c r="U56" s="20">
        <f t="shared" si="29"/>
        <v>249</v>
      </c>
      <c r="V56" s="20">
        <f t="shared" si="29"/>
        <v>273</v>
      </c>
      <c r="W56" s="20">
        <f t="shared" si="29"/>
        <v>268</v>
      </c>
      <c r="X56" s="20">
        <f t="shared" si="29"/>
        <v>253</v>
      </c>
      <c r="Y56" s="20">
        <f t="shared" si="29"/>
        <v>227</v>
      </c>
    </row>
    <row r="57" spans="1:25" ht="12.9" customHeight="1" x14ac:dyDescent="0.25">
      <c r="A57" s="4" t="s">
        <v>19</v>
      </c>
      <c r="B57" s="16">
        <f>B26+B40</f>
        <v>182</v>
      </c>
      <c r="C57" s="20">
        <f>C26+C40</f>
        <v>202</v>
      </c>
      <c r="D57" s="20">
        <f>D26+D40</f>
        <v>201</v>
      </c>
      <c r="E57" s="20">
        <f>E26+E40</f>
        <v>189</v>
      </c>
      <c r="F57" s="20">
        <f t="shared" ref="F57:L57" si="30">F26+F40</f>
        <v>217</v>
      </c>
      <c r="G57" s="20">
        <f t="shared" si="30"/>
        <v>210</v>
      </c>
      <c r="H57" s="20">
        <f t="shared" si="30"/>
        <v>214</v>
      </c>
      <c r="I57" s="20">
        <f t="shared" si="30"/>
        <v>208</v>
      </c>
      <c r="J57" s="20">
        <f t="shared" si="30"/>
        <v>226</v>
      </c>
      <c r="K57" s="20">
        <f t="shared" si="30"/>
        <v>251</v>
      </c>
      <c r="L57" s="20">
        <f t="shared" si="30"/>
        <v>256</v>
      </c>
      <c r="M57" s="20">
        <f t="shared" ref="M57:R57" si="31">M26+M40</f>
        <v>266</v>
      </c>
      <c r="N57" s="20">
        <f t="shared" si="31"/>
        <v>257</v>
      </c>
      <c r="O57" s="20">
        <f t="shared" si="31"/>
        <v>279</v>
      </c>
      <c r="P57" s="20">
        <f t="shared" si="31"/>
        <v>257</v>
      </c>
      <c r="Q57" s="20">
        <f t="shared" si="31"/>
        <v>260</v>
      </c>
      <c r="R57" s="20">
        <f t="shared" si="31"/>
        <v>314</v>
      </c>
      <c r="S57" s="20">
        <f t="shared" ref="S57:Y57" si="32">S26+S40</f>
        <v>253</v>
      </c>
      <c r="T57" s="20">
        <f t="shared" si="32"/>
        <v>288</v>
      </c>
      <c r="U57" s="20">
        <f t="shared" si="32"/>
        <v>242</v>
      </c>
      <c r="V57" s="20">
        <f t="shared" si="32"/>
        <v>253</v>
      </c>
      <c r="W57" s="20">
        <f t="shared" si="32"/>
        <v>268</v>
      </c>
      <c r="X57" s="20">
        <f t="shared" si="32"/>
        <v>253</v>
      </c>
      <c r="Y57" s="20">
        <f t="shared" si="32"/>
        <v>268</v>
      </c>
    </row>
    <row r="58" spans="1:25" ht="12.9" customHeight="1" x14ac:dyDescent="0.25">
      <c r="A58" s="4" t="s">
        <v>18</v>
      </c>
      <c r="B58" s="16">
        <f>B12+B27+B43</f>
        <v>123</v>
      </c>
      <c r="C58" s="20">
        <f>C12+C27+C43</f>
        <v>142</v>
      </c>
      <c r="D58" s="20">
        <f>D12+D27+D43</f>
        <v>157</v>
      </c>
      <c r="E58" s="20">
        <f>E12+E27+E43</f>
        <v>154</v>
      </c>
      <c r="F58" s="20">
        <f t="shared" ref="F58:L58" si="33">F27+F43+F12</f>
        <v>121</v>
      </c>
      <c r="G58" s="20">
        <f t="shared" si="33"/>
        <v>111</v>
      </c>
      <c r="H58" s="20">
        <f t="shared" si="33"/>
        <v>110</v>
      </c>
      <c r="I58" s="20">
        <f t="shared" si="33"/>
        <v>94</v>
      </c>
      <c r="J58" s="20">
        <f t="shared" si="33"/>
        <v>96</v>
      </c>
      <c r="K58" s="20">
        <f t="shared" si="33"/>
        <v>135</v>
      </c>
      <c r="L58" s="20">
        <f t="shared" si="33"/>
        <v>132</v>
      </c>
      <c r="M58" s="20">
        <f t="shared" ref="M58:R58" si="34">M27+M43+M12</f>
        <v>137</v>
      </c>
      <c r="N58" s="20">
        <f t="shared" si="34"/>
        <v>172</v>
      </c>
      <c r="O58" s="20">
        <f t="shared" si="34"/>
        <v>199</v>
      </c>
      <c r="P58" s="20">
        <f t="shared" si="34"/>
        <v>188</v>
      </c>
      <c r="Q58" s="20">
        <f t="shared" si="34"/>
        <v>205</v>
      </c>
      <c r="R58" s="20">
        <f t="shared" si="34"/>
        <v>252</v>
      </c>
      <c r="S58" s="20">
        <f t="shared" ref="S58:Y58" si="35">S27+S43+S12</f>
        <v>221</v>
      </c>
      <c r="T58" s="20">
        <f t="shared" si="35"/>
        <v>266</v>
      </c>
      <c r="U58" s="20">
        <f t="shared" si="35"/>
        <v>294</v>
      </c>
      <c r="V58" s="20">
        <f t="shared" si="35"/>
        <v>322</v>
      </c>
      <c r="W58" s="20">
        <f t="shared" si="35"/>
        <v>268</v>
      </c>
      <c r="X58" s="20">
        <f t="shared" si="35"/>
        <v>270</v>
      </c>
      <c r="Y58" s="20">
        <f t="shared" si="35"/>
        <v>286</v>
      </c>
    </row>
    <row r="59" spans="1:25" ht="12.9" customHeight="1" thickBot="1" x14ac:dyDescent="0.3">
      <c r="A59" s="49" t="s">
        <v>15</v>
      </c>
      <c r="B59" s="50">
        <f t="shared" ref="B59:R59" si="36">SUM(B52:B58)</f>
        <v>2404</v>
      </c>
      <c r="C59" s="51">
        <f t="shared" si="36"/>
        <v>2505</v>
      </c>
      <c r="D59" s="51">
        <f t="shared" si="36"/>
        <v>2511</v>
      </c>
      <c r="E59" s="51">
        <f t="shared" si="36"/>
        <v>2423</v>
      </c>
      <c r="F59" s="51">
        <f t="shared" si="36"/>
        <v>2365</v>
      </c>
      <c r="G59" s="51">
        <f t="shared" si="36"/>
        <v>2375</v>
      </c>
      <c r="H59" s="51">
        <f t="shared" si="36"/>
        <v>2163</v>
      </c>
      <c r="I59" s="51">
        <f t="shared" si="36"/>
        <v>2219</v>
      </c>
      <c r="J59" s="51">
        <f t="shared" si="36"/>
        <v>2403</v>
      </c>
      <c r="K59" s="51">
        <f t="shared" si="36"/>
        <v>2412</v>
      </c>
      <c r="L59" s="51">
        <f t="shared" si="36"/>
        <v>2323</v>
      </c>
      <c r="M59" s="51">
        <f t="shared" si="36"/>
        <v>2315</v>
      </c>
      <c r="N59" s="51">
        <f t="shared" si="36"/>
        <v>2264</v>
      </c>
      <c r="O59" s="51">
        <f t="shared" si="36"/>
        <v>2541</v>
      </c>
      <c r="P59" s="51">
        <f t="shared" si="36"/>
        <v>2590</v>
      </c>
      <c r="Q59" s="51">
        <f t="shared" si="36"/>
        <v>2810</v>
      </c>
      <c r="R59" s="51">
        <f t="shared" si="36"/>
        <v>3119</v>
      </c>
      <c r="S59" s="51">
        <f t="shared" ref="S59:X59" si="37">SUM(S52:S58)</f>
        <v>2970</v>
      </c>
      <c r="T59" s="51">
        <f t="shared" si="37"/>
        <v>3008</v>
      </c>
      <c r="U59" s="51">
        <f t="shared" si="37"/>
        <v>3304</v>
      </c>
      <c r="V59" s="51">
        <f t="shared" si="37"/>
        <v>3363</v>
      </c>
      <c r="W59" s="51">
        <f t="shared" si="37"/>
        <v>3644</v>
      </c>
      <c r="X59" s="51">
        <f t="shared" si="37"/>
        <v>3506</v>
      </c>
      <c r="Y59" s="51">
        <f t="shared" ref="Y59" si="38">SUM(Y52:Y58)</f>
        <v>3391</v>
      </c>
    </row>
    <row r="60" spans="1:25" ht="9.9" customHeight="1" thickTop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3.2" customHeight="1" x14ac:dyDescent="0.25">
      <c r="A61" s="1" t="s">
        <v>42</v>
      </c>
      <c r="B61" s="1"/>
      <c r="C61" s="1"/>
      <c r="D61" s="1"/>
      <c r="E61" s="1"/>
      <c r="F61" s="1"/>
      <c r="G61" s="1"/>
      <c r="H61"/>
      <c r="I61"/>
      <c r="J61"/>
      <c r="K61"/>
    </row>
    <row r="62" spans="1:25" ht="9.9" customHeight="1" x14ac:dyDescent="0.25">
      <c r="A62" s="13"/>
      <c r="B62" s="1"/>
      <c r="C62" s="1"/>
      <c r="D62" s="1"/>
      <c r="E62" s="1"/>
      <c r="F62" s="1"/>
      <c r="G62" s="1"/>
      <c r="H62"/>
      <c r="I62"/>
      <c r="J62"/>
      <c r="K62"/>
    </row>
    <row r="63" spans="1:25" ht="9.9" customHeight="1" x14ac:dyDescent="0.25">
      <c r="A63" s="13"/>
      <c r="B63" s="1"/>
      <c r="C63" s="1"/>
      <c r="D63" s="1"/>
      <c r="E63" s="1"/>
      <c r="F63" s="1"/>
      <c r="G63" s="1"/>
    </row>
    <row r="64" spans="1:25" ht="9.9" customHeight="1" x14ac:dyDescent="0.25">
      <c r="A64" s="13"/>
      <c r="B64" s="1"/>
      <c r="C64" s="1"/>
      <c r="D64" s="1"/>
      <c r="E64" s="1"/>
      <c r="F64" s="1"/>
      <c r="G64" s="1"/>
    </row>
  </sheetData>
  <sheetProtection password="E516" sheet="1" objects="1" scenarios="1" formatCells="0" formatColumns="0" formatRows="0" insertColumns="0" insertRows="0" deleteColumns="0" deleteRows="0" sort="0"/>
  <mergeCells count="1">
    <mergeCell ref="A1:P1"/>
  </mergeCells>
  <phoneticPr fontId="0" type="noConversion"/>
  <pageMargins left="0.49" right="0.25" top="0.59" bottom="0.19" header="0.5" footer="0.38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degrees</vt:lpstr>
      <vt:lpstr>degrees!Print_Area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Rochester</dc:creator>
  <cp:lastModifiedBy>its_local</cp:lastModifiedBy>
  <cp:lastPrinted>2018-07-25T18:26:29Z</cp:lastPrinted>
  <dcterms:created xsi:type="dcterms:W3CDTF">1999-11-10T18:23:29Z</dcterms:created>
  <dcterms:modified xsi:type="dcterms:W3CDTF">2018-07-25T18:26:58Z</dcterms:modified>
</cp:coreProperties>
</file>