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348" windowWidth="13788" windowHeight="4356" tabRatio="599"/>
  </bookViews>
  <sheets>
    <sheet name="fall" sheetId="1" r:id="rId1"/>
  </sheets>
  <definedNames>
    <definedName name="page1">fall!$A$2:$L$74</definedName>
    <definedName name="page2">fall!$A$76:$L$110</definedName>
    <definedName name="page3">fall!$A$112:$L$197</definedName>
    <definedName name="_xlnm.Print_Area" localSheetId="0">fall!$A$1:$L$198</definedName>
    <definedName name="_xlnm.Print_Titles" localSheetId="0">fall!$1:$4</definedName>
  </definedNames>
  <calcPr calcId="145621"/>
</workbook>
</file>

<file path=xl/calcChain.xml><?xml version="1.0" encoding="utf-8"?>
<calcChain xmlns="http://schemas.openxmlformats.org/spreadsheetml/2006/main">
  <c r="L148" i="1" l="1"/>
  <c r="F38" i="1"/>
  <c r="G38" i="1"/>
  <c r="H38" i="1"/>
  <c r="I38" i="1"/>
  <c r="J38" i="1"/>
  <c r="K38" i="1"/>
  <c r="L38" i="1"/>
  <c r="E38" i="1"/>
  <c r="C38" i="1"/>
  <c r="C7" i="1" l="1"/>
  <c r="F186" i="1"/>
  <c r="G186" i="1"/>
  <c r="H186" i="1"/>
  <c r="I186" i="1"/>
  <c r="J186" i="1"/>
  <c r="K186" i="1"/>
  <c r="L186" i="1"/>
  <c r="E186" i="1"/>
  <c r="C186" i="1"/>
  <c r="E7" i="1"/>
  <c r="F7" i="1"/>
  <c r="G7" i="1"/>
  <c r="H7" i="1"/>
  <c r="I7" i="1"/>
  <c r="J7" i="1"/>
  <c r="K7" i="1"/>
  <c r="L7" i="1"/>
  <c r="C12" i="1"/>
  <c r="E12" i="1"/>
  <c r="F12" i="1"/>
  <c r="G12" i="1"/>
  <c r="H12" i="1"/>
  <c r="I12" i="1"/>
  <c r="J12" i="1"/>
  <c r="K12" i="1"/>
  <c r="L12" i="1"/>
  <c r="C16" i="1"/>
  <c r="E16" i="1"/>
  <c r="F16" i="1"/>
  <c r="G16" i="1"/>
  <c r="H16" i="1"/>
  <c r="I16" i="1"/>
  <c r="J16" i="1"/>
  <c r="K16" i="1"/>
  <c r="L16" i="1"/>
  <c r="C20" i="1"/>
  <c r="E20" i="1"/>
  <c r="F20" i="1"/>
  <c r="G20" i="1"/>
  <c r="H20" i="1"/>
  <c r="I20" i="1"/>
  <c r="J20" i="1"/>
  <c r="K20" i="1"/>
  <c r="L20" i="1"/>
  <c r="C54" i="1"/>
  <c r="E54" i="1"/>
  <c r="F54" i="1"/>
  <c r="G54" i="1"/>
  <c r="H54" i="1"/>
  <c r="I54" i="1"/>
  <c r="J54" i="1"/>
  <c r="K54" i="1"/>
  <c r="L54" i="1"/>
  <c r="C59" i="1"/>
  <c r="E59" i="1"/>
  <c r="F59" i="1"/>
  <c r="G59" i="1"/>
  <c r="H59" i="1"/>
  <c r="I59" i="1"/>
  <c r="J59" i="1"/>
  <c r="K59" i="1"/>
  <c r="L59" i="1"/>
  <c r="C87" i="1"/>
  <c r="E87" i="1"/>
  <c r="F87" i="1"/>
  <c r="G87" i="1"/>
  <c r="H87" i="1"/>
  <c r="I87" i="1"/>
  <c r="J87" i="1"/>
  <c r="K87" i="1"/>
  <c r="L87" i="1"/>
  <c r="G94" i="1"/>
  <c r="H94" i="1"/>
  <c r="I94" i="1"/>
  <c r="J94" i="1"/>
  <c r="K94" i="1"/>
  <c r="L94" i="1"/>
  <c r="C109" i="1"/>
  <c r="E109" i="1"/>
  <c r="F109" i="1"/>
  <c r="G109" i="1"/>
  <c r="H109" i="1"/>
  <c r="I109" i="1"/>
  <c r="J109" i="1"/>
  <c r="K109" i="1"/>
  <c r="L109" i="1"/>
  <c r="C126" i="1"/>
  <c r="C148" i="1" s="1"/>
  <c r="C179" i="1" s="1"/>
  <c r="E126" i="1"/>
  <c r="E148" i="1" s="1"/>
  <c r="E179" i="1" s="1"/>
  <c r="F126" i="1"/>
  <c r="F148" i="1" s="1"/>
  <c r="F179" i="1" s="1"/>
  <c r="G126" i="1"/>
  <c r="G148" i="1" s="1"/>
  <c r="G179" i="1" s="1"/>
  <c r="H126" i="1"/>
  <c r="H148" i="1" s="1"/>
  <c r="H179" i="1" s="1"/>
  <c r="I126" i="1"/>
  <c r="I148" i="1" s="1"/>
  <c r="I179" i="1" s="1"/>
  <c r="J126" i="1"/>
  <c r="J148" i="1" s="1"/>
  <c r="J179" i="1" s="1"/>
  <c r="K126" i="1"/>
  <c r="K148" i="1" s="1"/>
  <c r="K179" i="1" s="1"/>
  <c r="L179" i="1"/>
  <c r="C150" i="1"/>
  <c r="E150" i="1"/>
  <c r="F150" i="1"/>
  <c r="G150" i="1"/>
  <c r="H150" i="1"/>
  <c r="I150" i="1"/>
  <c r="J150" i="1"/>
  <c r="C194" i="1"/>
  <c r="E194" i="1"/>
  <c r="F194" i="1"/>
  <c r="G194" i="1"/>
  <c r="H194" i="1"/>
  <c r="I194" i="1"/>
  <c r="J194" i="1"/>
  <c r="K194" i="1"/>
  <c r="L194" i="1"/>
  <c r="K74" i="1" l="1"/>
  <c r="K204" i="1" s="1"/>
  <c r="J74" i="1"/>
  <c r="J204" i="1" s="1"/>
  <c r="F74" i="1"/>
  <c r="F204" i="1" s="1"/>
  <c r="I74" i="1"/>
  <c r="I204" i="1" s="1"/>
  <c r="C74" i="1"/>
  <c r="E74" i="1"/>
  <c r="E214" i="1" s="1"/>
  <c r="E217" i="1" s="1"/>
  <c r="L74" i="1"/>
  <c r="L204" i="1" s="1"/>
  <c r="H74" i="1"/>
  <c r="H214" i="1" s="1"/>
  <c r="G74" i="1"/>
  <c r="G214" i="1" s="1"/>
  <c r="K214" i="1" l="1"/>
  <c r="J214" i="1"/>
  <c r="F214" i="1"/>
  <c r="I214" i="1"/>
  <c r="E204" i="1"/>
  <c r="E207" i="1" s="1"/>
  <c r="L214" i="1"/>
  <c r="H204" i="1"/>
  <c r="G204" i="1"/>
  <c r="M214" i="1" l="1"/>
  <c r="M217" i="1" s="1"/>
  <c r="M204" i="1"/>
  <c r="M207" i="1" s="1"/>
</calcChain>
</file>

<file path=xl/comments1.xml><?xml version="1.0" encoding="utf-8"?>
<comments xmlns="http://schemas.openxmlformats.org/spreadsheetml/2006/main">
  <authors>
    <author>SAH</author>
  </authors>
  <commentList>
    <comment ref="B88" authorId="0">
      <text>
        <r>
          <rPr>
            <b/>
            <sz val="8"/>
            <color indexed="81"/>
            <rFont val="Tahoma"/>
            <family val="2"/>
          </rPr>
          <t>SAH:</t>
        </r>
        <r>
          <rPr>
            <sz val="8"/>
            <color indexed="81"/>
            <rFont val="Tahoma"/>
            <family val="2"/>
          </rPr>
          <t xml:space="preserve">
Warner hiding
</t>
        </r>
      </text>
    </comment>
  </commentList>
</comments>
</file>

<file path=xl/sharedStrings.xml><?xml version="1.0" encoding="utf-8"?>
<sst xmlns="http://schemas.openxmlformats.org/spreadsheetml/2006/main" count="329" uniqueCount="181">
  <si>
    <t>Distribution of Undergraduate Courses by Section Size</t>
  </si>
  <si>
    <t>Arts &amp; Sciences</t>
  </si>
  <si>
    <t>#</t>
  </si>
  <si>
    <t>Avg.</t>
  </si>
  <si>
    <t>Sect.</t>
  </si>
  <si>
    <t>Size</t>
  </si>
  <si>
    <t>Anthropology</t>
  </si>
  <si>
    <t>Art &amp; Art History</t>
  </si>
  <si>
    <t>Art &amp; Art History - Art History</t>
  </si>
  <si>
    <t>Art &amp; Art History - Studio Arts</t>
  </si>
  <si>
    <t>Biology</t>
  </si>
  <si>
    <t>Brain &amp; Cognitive Science</t>
  </si>
  <si>
    <t>Neuroscience</t>
  </si>
  <si>
    <t>Chemistry</t>
  </si>
  <si>
    <t>Clinical &amp; Social Psychology</t>
  </si>
  <si>
    <t>Clinical &amp; Soc Sciences in Psy</t>
  </si>
  <si>
    <t>Psychology</t>
  </si>
  <si>
    <t>Computer Science</t>
  </si>
  <si>
    <t>Dance</t>
  </si>
  <si>
    <t>Earth &amp; Environmental Sciences</t>
  </si>
  <si>
    <t>Economics</t>
  </si>
  <si>
    <t>English</t>
  </si>
  <si>
    <t>Health &amp; Society</t>
  </si>
  <si>
    <t>History</t>
  </si>
  <si>
    <t>Linguistics</t>
  </si>
  <si>
    <t>American Sign Language</t>
  </si>
  <si>
    <t>Mathematics</t>
  </si>
  <si>
    <t>Modern Languages &amp; Cultures</t>
  </si>
  <si>
    <t>Chinese</t>
  </si>
  <si>
    <t>Comparative Literature</t>
  </si>
  <si>
    <t>French</t>
  </si>
  <si>
    <t>German</t>
  </si>
  <si>
    <t>Italian</t>
  </si>
  <si>
    <t>Japanese</t>
  </si>
  <si>
    <t>Polish</t>
  </si>
  <si>
    <t>Russian</t>
  </si>
  <si>
    <t>Spanish</t>
  </si>
  <si>
    <t>Music</t>
  </si>
  <si>
    <t>Naval Science</t>
  </si>
  <si>
    <t>Philosophy</t>
  </si>
  <si>
    <t>Physics &amp; Astronomy</t>
  </si>
  <si>
    <t>Astronomy</t>
  </si>
  <si>
    <t>Physics</t>
  </si>
  <si>
    <t>Political Science</t>
  </si>
  <si>
    <t>Religion &amp; Classics</t>
  </si>
  <si>
    <t>Classical Greek</t>
  </si>
  <si>
    <t>Classical Studies</t>
  </si>
  <si>
    <t>Judaic Studies</t>
  </si>
  <si>
    <t>Religion &amp; Classics - Arabic</t>
  </si>
  <si>
    <t>Religion &amp; Classics - Hebrew</t>
  </si>
  <si>
    <t>Religion &amp; Classics - Latin</t>
  </si>
  <si>
    <t>Statistics</t>
  </si>
  <si>
    <t>The College: Arts &amp; Sciences</t>
  </si>
  <si>
    <t>TOTAL</t>
  </si>
  <si>
    <t>School of Engineering and</t>
  </si>
  <si>
    <t>Applied Sciences</t>
  </si>
  <si>
    <t>Chemical Engineering</t>
  </si>
  <si>
    <t>Mechanical Engineering</t>
  </si>
  <si>
    <t>Optics</t>
  </si>
  <si>
    <t>Warner Grad. School of</t>
  </si>
  <si>
    <t>Ed. &amp; Human Dev.</t>
  </si>
  <si>
    <t>Education</t>
  </si>
  <si>
    <t>Higher Education</t>
  </si>
  <si>
    <t>Simon Graduate School of</t>
  </si>
  <si>
    <t>Business Administration</t>
  </si>
  <si>
    <t>Accounting</t>
  </si>
  <si>
    <t>Business Law</t>
  </si>
  <si>
    <t>Finance</t>
  </si>
  <si>
    <t>General Business Admin</t>
  </si>
  <si>
    <t>Marketing</t>
  </si>
  <si>
    <t>Operations Management</t>
  </si>
  <si>
    <t>Eastman School of Music</t>
  </si>
  <si>
    <t>Composition</t>
  </si>
  <si>
    <t>Conducting</t>
  </si>
  <si>
    <t>Eastman Initiatives Curriculum</t>
  </si>
  <si>
    <t>Ensembles</t>
  </si>
  <si>
    <t>Humanities</t>
  </si>
  <si>
    <t>Jazz Studies &amp; Contemp Media</t>
  </si>
  <si>
    <t>Music Education</t>
  </si>
  <si>
    <t>Music History</t>
  </si>
  <si>
    <t>Opera</t>
  </si>
  <si>
    <t>Theory</t>
  </si>
  <si>
    <t>SUBTOTAL</t>
  </si>
  <si>
    <t>School of Medicine</t>
  </si>
  <si>
    <t>and Dentistry</t>
  </si>
  <si>
    <t>Microbiology</t>
  </si>
  <si>
    <t>School of Nursing</t>
  </si>
  <si>
    <t>1-9</t>
  </si>
  <si>
    <t>10-19</t>
  </si>
  <si>
    <t>20-</t>
  </si>
  <si>
    <t>29</t>
  </si>
  <si>
    <t>30-</t>
  </si>
  <si>
    <t>39</t>
  </si>
  <si>
    <t>40-</t>
  </si>
  <si>
    <t>49</t>
  </si>
  <si>
    <t>50-</t>
  </si>
  <si>
    <t>99</t>
  </si>
  <si>
    <t>100-</t>
  </si>
  <si>
    <t>199</t>
  </si>
  <si>
    <t>200+</t>
  </si>
  <si>
    <t>Religion &amp; Classics - Sanskrit</t>
  </si>
  <si>
    <t>Biomedical Engineering</t>
  </si>
  <si>
    <t>Accompanying</t>
  </si>
  <si>
    <t>Pedagogy</t>
  </si>
  <si>
    <t>Japanese Sign Language</t>
  </si>
  <si>
    <t>Electrical &amp; Computer Engineering</t>
  </si>
  <si>
    <t>Arts Leadership Curriculum</t>
  </si>
  <si>
    <t>Film &amp; Media Studies</t>
  </si>
  <si>
    <t>Bassoon</t>
  </si>
  <si>
    <t>Chamber Music</t>
  </si>
  <si>
    <t>Clarinet</t>
  </si>
  <si>
    <t>Double Bass</t>
  </si>
  <si>
    <t>Euphonium</t>
  </si>
  <si>
    <t>Flute</t>
  </si>
  <si>
    <t>Guitar</t>
  </si>
  <si>
    <t xml:space="preserve">Harp  </t>
  </si>
  <si>
    <t>Harpsichord</t>
  </si>
  <si>
    <t>Horn</t>
  </si>
  <si>
    <t>Jazz Lessons</t>
  </si>
  <si>
    <t>Keyboard</t>
  </si>
  <si>
    <t>Oboe</t>
  </si>
  <si>
    <t>Organ</t>
  </si>
  <si>
    <t>Percussion</t>
  </si>
  <si>
    <t xml:space="preserve">Piano   </t>
  </si>
  <si>
    <t>Piano Class</t>
  </si>
  <si>
    <t>Piccolo</t>
  </si>
  <si>
    <t>Saxophone</t>
  </si>
  <si>
    <t>Strings</t>
  </si>
  <si>
    <t>Trombone</t>
  </si>
  <si>
    <t>Trumpet</t>
  </si>
  <si>
    <t>Tuba</t>
  </si>
  <si>
    <t>Viola</t>
  </si>
  <si>
    <t>Violin</t>
  </si>
  <si>
    <t>Voice</t>
  </si>
  <si>
    <t>Nursing</t>
  </si>
  <si>
    <t>Nursing/Community Center</t>
  </si>
  <si>
    <t>Violoncello</t>
  </si>
  <si>
    <t>Anthropology and Religion</t>
  </si>
  <si>
    <t>Russian Studies</t>
  </si>
  <si>
    <t>Religion &amp; Classics - Yiddish</t>
  </si>
  <si>
    <t>Guitar Class</t>
  </si>
  <si>
    <t>UNIVERSITY OF ROCHESTER</t>
  </si>
  <si>
    <t>Engineering and Applied Science</t>
  </si>
  <si>
    <t>Ethnomusicology</t>
  </si>
  <si>
    <t>Lute</t>
  </si>
  <si>
    <t>English as a Second Language</t>
  </si>
  <si>
    <t>Art History</t>
  </si>
  <si>
    <t>Freshman Writing Seminar</t>
  </si>
  <si>
    <t xml:space="preserve">Notes:  </t>
  </si>
  <si>
    <t>Entrepreneurship</t>
  </si>
  <si>
    <t>Film Studies</t>
  </si>
  <si>
    <t>Writing Program</t>
  </si>
  <si>
    <t>Sacred Music</t>
  </si>
  <si>
    <t>International Relations</t>
  </si>
  <si>
    <t>Public Health</t>
  </si>
  <si>
    <t>Literary Translation</t>
  </si>
  <si>
    <t>CDS data</t>
  </si>
  <si>
    <t>Studio Classes</t>
  </si>
  <si>
    <t>subtract sect sizes that can only enroll 1 student</t>
  </si>
  <si>
    <t>from the SAS Freq Procedure</t>
  </si>
  <si>
    <t xml:space="preserve">Registrar's Student Section Extract includes all registrants who have not withdrawn as of the fourth week of classes; excludes auditors; excludes labs and independent study. 
All cross-listed registrations are listed in the parent course. </t>
  </si>
  <si>
    <t>Competitive &amp; Organizational Str.</t>
  </si>
  <si>
    <t>American Studies</t>
  </si>
  <si>
    <t>Audio and Music Engineering</t>
  </si>
  <si>
    <t>Wellness</t>
  </si>
  <si>
    <t>CDS data (AS &amp; E ONLY)</t>
  </si>
  <si>
    <t>Sociology</t>
  </si>
  <si>
    <t>Note: African-American Studies can never be a parent course so I have deleted that from the worksheet.  Sociology was also deleted as the department no longer exists.</t>
  </si>
  <si>
    <t>Portugese</t>
  </si>
  <si>
    <t>Digital Media Studies</t>
  </si>
  <si>
    <t>Performance</t>
  </si>
  <si>
    <t>?</t>
  </si>
  <si>
    <t>Korean</t>
  </si>
  <si>
    <t>Data Science</t>
  </si>
  <si>
    <t>Turkish</t>
  </si>
  <si>
    <t>Fall 2017</t>
  </si>
  <si>
    <t xml:space="preserve">Source:  Student Information Files (ISIS), Institutional Research Report uat.proj18(sectsize) </t>
  </si>
  <si>
    <t>Gender, Sexuality &amp; Women's Studies</t>
  </si>
  <si>
    <t>Environmental Humanities</t>
  </si>
  <si>
    <t>Computer &amp; Information Systems</t>
  </si>
  <si>
    <t>Voice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</si>
</sst>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Courier"/>
      <family val="3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imes New Roman"/>
      <family val="1"/>
    </font>
    <font>
      <sz val="8"/>
      <name val="Courier"/>
      <family val="3"/>
    </font>
    <font>
      <b/>
      <sz val="12"/>
      <color indexed="13"/>
      <name val="Arial"/>
      <family val="2"/>
    </font>
    <font>
      <sz val="9"/>
      <color indexed="13"/>
      <name val="Arial"/>
      <family val="2"/>
    </font>
    <font>
      <b/>
      <sz val="14"/>
      <color indexed="13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2" fillId="0" borderId="5" xfId="0" applyFont="1" applyBorder="1"/>
    <xf numFmtId="1" fontId="4" fillId="0" borderId="0" xfId="0" applyNumberFormat="1" applyFont="1"/>
    <xf numFmtId="1" fontId="4" fillId="0" borderId="0" xfId="0" applyNumberFormat="1" applyFont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/>
    <xf numFmtId="0" fontId="4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4" fillId="0" borderId="0" xfId="0" applyNumberFormat="1" applyFont="1" applyBorder="1"/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vertical="center"/>
    </xf>
    <xf numFmtId="1" fontId="4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1" fontId="8" fillId="2" borderId="0" xfId="0" quotePrefix="1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right"/>
    </xf>
    <xf numFmtId="1" fontId="8" fillId="4" borderId="9" xfId="0" applyNumberFormat="1" applyFont="1" applyFill="1" applyBorder="1"/>
    <xf numFmtId="1" fontId="8" fillId="4" borderId="9" xfId="0" quotePrefix="1" applyNumberFormat="1" applyFont="1" applyFill="1" applyBorder="1" applyAlignment="1">
      <alignment horizontal="right"/>
    </xf>
    <xf numFmtId="1" fontId="8" fillId="4" borderId="10" xfId="0" applyNumberFormat="1" applyFont="1" applyFill="1" applyBorder="1"/>
    <xf numFmtId="1" fontId="8" fillId="4" borderId="5" xfId="0" quotePrefix="1" applyNumberFormat="1" applyFont="1" applyFill="1" applyBorder="1" applyAlignment="1">
      <alignment horizontal="right"/>
    </xf>
    <xf numFmtId="1" fontId="8" fillId="4" borderId="11" xfId="0" quotePrefix="1" applyNumberFormat="1" applyFont="1" applyFill="1" applyBorder="1" applyAlignment="1">
      <alignment horizontal="right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1" fontId="4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1" fontId="4" fillId="6" borderId="12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3" fillId="0" borderId="0" xfId="0" applyNumberFormat="1" applyFont="1" applyBorder="1" applyAlignment="1">
      <alignment horizontal="left" wrapText="1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5" borderId="3" xfId="0" applyNumberFormat="1" applyFont="1" applyFill="1" applyBorder="1" applyAlignment="1">
      <alignment vertical="center"/>
    </xf>
    <xf numFmtId="41" fontId="4" fillId="5" borderId="0" xfId="0" applyNumberFormat="1" applyFont="1" applyFill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vertical="center"/>
    </xf>
    <xf numFmtId="41" fontId="4" fillId="6" borderId="4" xfId="0" applyNumberFormat="1" applyFont="1" applyFill="1" applyBorder="1" applyAlignment="1">
      <alignment vertical="center"/>
    </xf>
    <xf numFmtId="41" fontId="4" fillId="6" borderId="6" xfId="0" applyNumberFormat="1" applyFont="1" applyFill="1" applyBorder="1" applyAlignment="1" applyProtection="1">
      <alignment vertical="center"/>
    </xf>
    <xf numFmtId="41" fontId="4" fillId="6" borderId="6" xfId="0" applyNumberFormat="1" applyFont="1" applyFill="1" applyBorder="1" applyAlignment="1">
      <alignment vertical="center"/>
    </xf>
    <xf numFmtId="41" fontId="4" fillId="6" borderId="12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5" borderId="2" xfId="0" applyNumberFormat="1" applyFont="1" applyFill="1" applyBorder="1" applyAlignment="1" applyProtection="1">
      <alignment vertical="center"/>
    </xf>
    <xf numFmtId="41" fontId="4" fillId="5" borderId="0" xfId="0" applyNumberFormat="1" applyFont="1" applyFill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10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2" borderId="0" xfId="0" quotePrefix="1" applyNumberFormat="1" applyFont="1" applyFill="1" applyBorder="1" applyAlignment="1">
      <alignment horizontal="right"/>
    </xf>
    <xf numFmtId="41" fontId="4" fillId="2" borderId="7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vertical="center"/>
    </xf>
    <xf numFmtId="41" fontId="4" fillId="4" borderId="3" xfId="0" applyNumberFormat="1" applyFont="1" applyFill="1" applyBorder="1" applyAlignment="1">
      <alignment vertical="center"/>
    </xf>
    <xf numFmtId="41" fontId="4" fillId="4" borderId="0" xfId="0" applyNumberFormat="1" applyFont="1" applyFill="1" applyBorder="1" applyAlignment="1" applyProtection="1">
      <alignment vertical="center"/>
    </xf>
    <xf numFmtId="41" fontId="4" fillId="4" borderId="0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>
      <alignment vertical="center"/>
    </xf>
    <xf numFmtId="41" fontId="4" fillId="4" borderId="2" xfId="0" applyNumberFormat="1" applyFont="1" applyFill="1" applyBorder="1" applyAlignment="1">
      <alignment vertical="center"/>
    </xf>
    <xf numFmtId="41" fontId="4" fillId="4" borderId="14" xfId="0" applyNumberFormat="1" applyFont="1" applyFill="1" applyBorder="1" applyAlignment="1" applyProtection="1">
      <alignment vertical="center"/>
    </xf>
    <xf numFmtId="41" fontId="4" fillId="4" borderId="14" xfId="0" applyNumberFormat="1" applyFont="1" applyFill="1" applyBorder="1" applyAlignment="1">
      <alignment vertical="center"/>
    </xf>
    <xf numFmtId="41" fontId="4" fillId="4" borderId="15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15" fillId="7" borderId="0" xfId="0" applyFont="1" applyFill="1" applyAlignment="1">
      <alignment vertical="center"/>
    </xf>
    <xf numFmtId="0" fontId="16" fillId="7" borderId="0" xfId="0" applyFont="1" applyFill="1" applyBorder="1" applyAlignment="1">
      <alignment vertical="center"/>
    </xf>
    <xf numFmtId="1" fontId="16" fillId="7" borderId="0" xfId="0" applyNumberFormat="1" applyFont="1" applyFill="1" applyBorder="1" applyAlignment="1">
      <alignment vertical="center"/>
    </xf>
    <xf numFmtId="1" fontId="16" fillId="7" borderId="0" xfId="0" applyNumberFormat="1" applyFont="1" applyFill="1" applyAlignment="1">
      <alignment vertical="center"/>
    </xf>
    <xf numFmtId="0" fontId="17" fillId="7" borderId="0" xfId="0" applyFont="1" applyFill="1" applyBorder="1" applyAlignment="1">
      <alignment horizontal="left" vertical="center"/>
    </xf>
    <xf numFmtId="41" fontId="4" fillId="4" borderId="15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4" fillId="5" borderId="7" xfId="0" applyNumberFormat="1" applyFont="1" applyFill="1" applyBorder="1" applyAlignment="1">
      <alignment vertical="center"/>
    </xf>
    <xf numFmtId="1" fontId="4" fillId="0" borderId="16" xfId="0" applyNumberFormat="1" applyFont="1" applyBorder="1" applyAlignment="1">
      <alignment vertical="center"/>
    </xf>
    <xf numFmtId="1" fontId="8" fillId="2" borderId="16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vertical="center"/>
    </xf>
    <xf numFmtId="1" fontId="8" fillId="3" borderId="10" xfId="0" applyNumberFormat="1" applyFont="1" applyFill="1" applyBorder="1" applyAlignment="1">
      <alignment horizontal="right"/>
    </xf>
    <xf numFmtId="1" fontId="8" fillId="3" borderId="11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center"/>
    </xf>
    <xf numFmtId="41" fontId="4" fillId="2" borderId="2" xfId="0" quotePrefix="1" applyNumberFormat="1" applyFont="1" applyFill="1" applyBorder="1" applyAlignment="1">
      <alignment horizontal="right"/>
    </xf>
    <xf numFmtId="41" fontId="4" fillId="2" borderId="14" xfId="0" quotePrefix="1" applyNumberFormat="1" applyFont="1" applyFill="1" applyBorder="1" applyAlignment="1">
      <alignment horizontal="right"/>
    </xf>
    <xf numFmtId="41" fontId="4" fillId="2" borderId="15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4" fillId="0" borderId="18" xfId="0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41" fontId="4" fillId="0" borderId="3" xfId="0" quotePrefix="1" applyNumberFormat="1" applyFont="1" applyFill="1" applyBorder="1" applyAlignment="1">
      <alignment horizontal="right"/>
    </xf>
    <xf numFmtId="41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Border="1" applyAlignment="1">
      <alignment vertical="center"/>
    </xf>
    <xf numFmtId="41" fontId="4" fillId="8" borderId="3" xfId="0" applyNumberFormat="1" applyFont="1" applyFill="1" applyBorder="1" applyAlignment="1">
      <alignment vertical="center"/>
    </xf>
    <xf numFmtId="41" fontId="4" fillId="8" borderId="7" xfId="0" applyNumberFormat="1" applyFont="1" applyFill="1" applyBorder="1" applyAlignment="1">
      <alignment vertical="center"/>
    </xf>
    <xf numFmtId="41" fontId="4" fillId="8" borderId="0" xfId="0" applyNumberFormat="1" applyFont="1" applyFill="1" applyBorder="1" applyAlignment="1" applyProtection="1">
      <alignment vertical="center"/>
    </xf>
    <xf numFmtId="41" fontId="4" fillId="8" borderId="0" xfId="0" applyNumberFormat="1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41" fontId="4" fillId="8" borderId="2" xfId="0" applyNumberFormat="1" applyFont="1" applyFill="1" applyBorder="1" applyAlignment="1">
      <alignment vertical="center"/>
    </xf>
    <xf numFmtId="41" fontId="4" fillId="8" borderId="15" xfId="0" applyNumberFormat="1" applyFont="1" applyFill="1" applyBorder="1" applyAlignment="1">
      <alignment vertical="center"/>
    </xf>
    <xf numFmtId="41" fontId="4" fillId="8" borderId="14" xfId="0" applyNumberFormat="1" applyFont="1" applyFill="1" applyBorder="1" applyAlignment="1" applyProtection="1">
      <alignment vertical="center"/>
    </xf>
    <xf numFmtId="41" fontId="4" fillId="8" borderId="14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1" fontId="4" fillId="0" borderId="2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"/>
  <dimension ref="A1:U259"/>
  <sheetViews>
    <sheetView showGridLines="0" showRowColHeaders="0" tabSelected="1" showRuler="0" zoomScale="150" zoomScaleNormal="150" workbookViewId="0">
      <selection activeCell="M1" sqref="M1"/>
    </sheetView>
  </sheetViews>
  <sheetFormatPr defaultColWidth="9.6640625" defaultRowHeight="11.4" x14ac:dyDescent="0.2"/>
  <cols>
    <col min="1" max="1" width="5.109375" style="4" customWidth="1"/>
    <col min="2" max="2" width="23.77734375" style="8" customWidth="1"/>
    <col min="3" max="3" width="5.6640625" style="21" customWidth="1"/>
    <col min="4" max="4" width="8.109375" style="20" customWidth="1"/>
    <col min="5" max="5" width="5.6640625" style="20" customWidth="1"/>
    <col min="6" max="6" width="5.6640625" style="21" customWidth="1"/>
    <col min="7" max="7" width="5.6640625" style="20" customWidth="1"/>
    <col min="8" max="8" width="5.6640625" style="21" customWidth="1"/>
    <col min="9" max="9" width="5.6640625" style="20" customWidth="1"/>
    <col min="10" max="11" width="5.6640625" style="21" customWidth="1"/>
    <col min="12" max="12" width="5.6640625" style="20" customWidth="1"/>
    <col min="13" max="16" width="9.6640625" style="4"/>
    <col min="17" max="17" width="2.6640625" style="4" customWidth="1"/>
    <col min="18" max="18" width="7.44140625" style="4" customWidth="1"/>
    <col min="19" max="19" width="2.6640625" style="4" customWidth="1"/>
    <col min="20" max="16384" width="9.6640625" style="4"/>
  </cols>
  <sheetData>
    <row r="1" spans="1:19" ht="21" customHeight="1" x14ac:dyDescent="0.2">
      <c r="A1" s="109" t="s">
        <v>141</v>
      </c>
      <c r="B1" s="110"/>
      <c r="C1" s="111"/>
      <c r="D1" s="112"/>
      <c r="E1" s="112"/>
      <c r="F1" s="111"/>
      <c r="G1" s="112"/>
      <c r="H1" s="111"/>
      <c r="I1" s="112"/>
      <c r="J1" s="111"/>
      <c r="K1" s="111"/>
      <c r="L1" s="112"/>
    </row>
    <row r="2" spans="1:19" s="1" customFormat="1" ht="18" customHeight="1" x14ac:dyDescent="0.2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9" s="1" customFormat="1" ht="18" customHeight="1" x14ac:dyDescent="0.2">
      <c r="A3" s="113" t="s">
        <v>175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9" s="2" customFormat="1" ht="11.4" customHeight="1" x14ac:dyDescent="0.2">
      <c r="A4" s="17"/>
      <c r="B4" s="22"/>
      <c r="C4" s="26"/>
      <c r="D4" s="19"/>
      <c r="E4" s="27"/>
      <c r="F4" s="28"/>
      <c r="G4" s="27"/>
      <c r="H4" s="28"/>
      <c r="I4" s="27"/>
      <c r="J4" s="28"/>
      <c r="K4" s="28"/>
      <c r="L4" s="27"/>
      <c r="Q4" s="14"/>
      <c r="R4" s="14"/>
      <c r="S4" s="14"/>
    </row>
    <row r="5" spans="1:19" s="3" customFormat="1" ht="13.2" customHeight="1" x14ac:dyDescent="0.25">
      <c r="A5" s="34" t="s">
        <v>1</v>
      </c>
      <c r="B5" s="23"/>
      <c r="C5" s="43" t="s">
        <v>2</v>
      </c>
      <c r="D5" s="120" t="s">
        <v>3</v>
      </c>
      <c r="E5" s="45"/>
      <c r="F5" s="45"/>
      <c r="G5" s="46" t="s">
        <v>89</v>
      </c>
      <c r="H5" s="46" t="s">
        <v>91</v>
      </c>
      <c r="I5" s="46" t="s">
        <v>93</v>
      </c>
      <c r="J5" s="46" t="s">
        <v>95</v>
      </c>
      <c r="K5" s="46" t="s">
        <v>97</v>
      </c>
      <c r="L5" s="47"/>
    </row>
    <row r="6" spans="1:19" ht="13.2" customHeight="1" thickBot="1" x14ac:dyDescent="0.3">
      <c r="A6" s="18"/>
      <c r="B6" s="18"/>
      <c r="C6" s="44" t="s">
        <v>4</v>
      </c>
      <c r="D6" s="121" t="s">
        <v>5</v>
      </c>
      <c r="E6" s="48" t="s">
        <v>87</v>
      </c>
      <c r="F6" s="48" t="s">
        <v>88</v>
      </c>
      <c r="G6" s="48" t="s">
        <v>90</v>
      </c>
      <c r="H6" s="48" t="s">
        <v>92</v>
      </c>
      <c r="I6" s="48" t="s">
        <v>94</v>
      </c>
      <c r="J6" s="48" t="s">
        <v>96</v>
      </c>
      <c r="K6" s="48" t="s">
        <v>98</v>
      </c>
      <c r="L6" s="49" t="s">
        <v>99</v>
      </c>
      <c r="N6" s="10"/>
      <c r="O6" s="10"/>
      <c r="P6" s="10"/>
      <c r="Q6" s="10"/>
      <c r="R6" s="10"/>
      <c r="S6" s="10"/>
    </row>
    <row r="7" spans="1:19" ht="16.2" customHeight="1" thickTop="1" x14ac:dyDescent="0.2">
      <c r="A7" s="50" t="s">
        <v>25</v>
      </c>
      <c r="B7" s="51"/>
      <c r="C7" s="64">
        <f>C8+C9</f>
        <v>21</v>
      </c>
      <c r="D7" s="116">
        <v>12</v>
      </c>
      <c r="E7" s="65">
        <f t="shared" ref="E7:L7" si="0">E8+E9</f>
        <v>8</v>
      </c>
      <c r="F7" s="65">
        <f t="shared" si="0"/>
        <v>13</v>
      </c>
      <c r="G7" s="65">
        <f>G8+G9</f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39"/>
    </row>
    <row r="8" spans="1:19" ht="16.2" customHeight="1" x14ac:dyDescent="0.2">
      <c r="A8" s="7"/>
      <c r="B8" s="11" t="s">
        <v>25</v>
      </c>
      <c r="C8" s="66">
        <v>21</v>
      </c>
      <c r="D8" s="68">
        <v>12</v>
      </c>
      <c r="E8" s="67">
        <v>8</v>
      </c>
      <c r="F8" s="67">
        <v>13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8">
        <v>0</v>
      </c>
    </row>
    <row r="9" spans="1:19" ht="16.2" customHeight="1" x14ac:dyDescent="0.2">
      <c r="A9" s="7"/>
      <c r="B9" s="12" t="s">
        <v>104</v>
      </c>
      <c r="C9" s="69">
        <v>0</v>
      </c>
      <c r="D9" s="71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1">
        <v>0</v>
      </c>
    </row>
    <row r="10" spans="1:19" ht="16.2" customHeight="1" x14ac:dyDescent="0.2">
      <c r="A10" s="7" t="s">
        <v>162</v>
      </c>
      <c r="C10" s="62">
        <v>0</v>
      </c>
      <c r="D10" s="7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</row>
    <row r="11" spans="1:19" ht="16.2" customHeight="1" x14ac:dyDescent="0.2">
      <c r="A11" s="7" t="s">
        <v>6</v>
      </c>
      <c r="C11" s="62">
        <v>12</v>
      </c>
      <c r="D11" s="73">
        <v>18</v>
      </c>
      <c r="E11" s="72">
        <v>4</v>
      </c>
      <c r="F11" s="63">
        <v>2</v>
      </c>
      <c r="G11" s="63">
        <v>4</v>
      </c>
      <c r="H11" s="63">
        <v>2</v>
      </c>
      <c r="I11" s="63">
        <v>0</v>
      </c>
      <c r="J11" s="63">
        <v>0</v>
      </c>
      <c r="K11" s="63">
        <v>0</v>
      </c>
      <c r="L11" s="63">
        <v>0</v>
      </c>
    </row>
    <row r="12" spans="1:19" ht="16.2" customHeight="1" x14ac:dyDescent="0.2">
      <c r="A12" s="50" t="s">
        <v>7</v>
      </c>
      <c r="B12" s="51"/>
      <c r="C12" s="64">
        <f>C13+C14</f>
        <v>31</v>
      </c>
      <c r="D12" s="116">
        <v>12</v>
      </c>
      <c r="E12" s="65">
        <f t="shared" ref="E12:L12" si="1">E13+E14</f>
        <v>11</v>
      </c>
      <c r="F12" s="65">
        <f t="shared" si="1"/>
        <v>16</v>
      </c>
      <c r="G12" s="65">
        <f t="shared" si="1"/>
        <v>2</v>
      </c>
      <c r="H12" s="65">
        <f t="shared" si="1"/>
        <v>2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</row>
    <row r="13" spans="1:19" ht="16.2" customHeight="1" x14ac:dyDescent="0.2">
      <c r="A13" s="7"/>
      <c r="B13" s="11" t="s">
        <v>8</v>
      </c>
      <c r="C13" s="66">
        <v>17</v>
      </c>
      <c r="D13" s="68">
        <v>12</v>
      </c>
      <c r="E13" s="67">
        <v>7</v>
      </c>
      <c r="F13" s="67">
        <v>8</v>
      </c>
      <c r="G13" s="67">
        <v>0</v>
      </c>
      <c r="H13" s="67">
        <v>2</v>
      </c>
      <c r="I13" s="67">
        <v>0</v>
      </c>
      <c r="J13" s="67">
        <v>0</v>
      </c>
      <c r="K13" s="67">
        <v>0</v>
      </c>
      <c r="L13" s="68">
        <v>0</v>
      </c>
    </row>
    <row r="14" spans="1:19" ht="16.2" customHeight="1" x14ac:dyDescent="0.2">
      <c r="A14" s="7"/>
      <c r="B14" s="12" t="s">
        <v>9</v>
      </c>
      <c r="C14" s="69">
        <v>14</v>
      </c>
      <c r="D14" s="71">
        <v>13</v>
      </c>
      <c r="E14" s="70">
        <v>4</v>
      </c>
      <c r="F14" s="70">
        <v>8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  <c r="L14" s="71">
        <v>0</v>
      </c>
      <c r="N14" s="6"/>
    </row>
    <row r="15" spans="1:19" ht="16.2" customHeight="1" x14ac:dyDescent="0.2">
      <c r="A15" s="7" t="s">
        <v>10</v>
      </c>
      <c r="C15" s="62">
        <v>45</v>
      </c>
      <c r="D15" s="73">
        <v>37</v>
      </c>
      <c r="E15" s="63">
        <v>8</v>
      </c>
      <c r="F15" s="63">
        <v>23</v>
      </c>
      <c r="G15" s="63">
        <v>2</v>
      </c>
      <c r="H15" s="63">
        <v>3</v>
      </c>
      <c r="I15" s="63">
        <v>0</v>
      </c>
      <c r="J15" s="97">
        <v>6</v>
      </c>
      <c r="K15" s="63">
        <v>1</v>
      </c>
      <c r="L15" s="63">
        <v>2</v>
      </c>
    </row>
    <row r="16" spans="1:19" ht="16.2" customHeight="1" x14ac:dyDescent="0.2">
      <c r="A16" s="50" t="s">
        <v>11</v>
      </c>
      <c r="B16" s="51"/>
      <c r="C16" s="64">
        <f>C17+C18</f>
        <v>23</v>
      </c>
      <c r="D16" s="116">
        <v>49</v>
      </c>
      <c r="E16" s="65">
        <f t="shared" ref="E16:L16" si="2">E17+E18</f>
        <v>1</v>
      </c>
      <c r="F16" s="65">
        <f t="shared" si="2"/>
        <v>10</v>
      </c>
      <c r="G16" s="65">
        <f t="shared" si="2"/>
        <v>3</v>
      </c>
      <c r="H16" s="65">
        <f t="shared" si="2"/>
        <v>1</v>
      </c>
      <c r="I16" s="65">
        <f t="shared" si="2"/>
        <v>1</v>
      </c>
      <c r="J16" s="65">
        <f t="shared" si="2"/>
        <v>3</v>
      </c>
      <c r="K16" s="65">
        <f t="shared" si="2"/>
        <v>3</v>
      </c>
      <c r="L16" s="65">
        <f t="shared" si="2"/>
        <v>1</v>
      </c>
    </row>
    <row r="17" spans="1:12" ht="16.2" customHeight="1" x14ac:dyDescent="0.2">
      <c r="B17" s="11" t="s">
        <v>11</v>
      </c>
      <c r="C17" s="66">
        <v>14</v>
      </c>
      <c r="D17" s="68">
        <v>64</v>
      </c>
      <c r="E17" s="67">
        <v>1</v>
      </c>
      <c r="F17" s="67">
        <v>3</v>
      </c>
      <c r="G17" s="67">
        <v>2</v>
      </c>
      <c r="H17" s="67">
        <v>1</v>
      </c>
      <c r="I17" s="67">
        <v>1</v>
      </c>
      <c r="J17" s="67">
        <v>3</v>
      </c>
      <c r="K17" s="67">
        <v>2</v>
      </c>
      <c r="L17" s="68">
        <v>1</v>
      </c>
    </row>
    <row r="18" spans="1:12" ht="16.2" customHeight="1" x14ac:dyDescent="0.2">
      <c r="B18" s="12" t="s">
        <v>12</v>
      </c>
      <c r="C18" s="69">
        <v>9</v>
      </c>
      <c r="D18" s="71">
        <v>25</v>
      </c>
      <c r="E18" s="70">
        <v>0</v>
      </c>
      <c r="F18" s="70">
        <v>7</v>
      </c>
      <c r="G18" s="70">
        <v>1</v>
      </c>
      <c r="H18" s="70">
        <v>0</v>
      </c>
      <c r="I18" s="70">
        <v>0</v>
      </c>
      <c r="J18" s="70">
        <v>0</v>
      </c>
      <c r="K18" s="70">
        <v>1</v>
      </c>
      <c r="L18" s="71">
        <v>0</v>
      </c>
    </row>
    <row r="19" spans="1:12" ht="16.2" customHeight="1" x14ac:dyDescent="0.2">
      <c r="A19" s="7" t="s">
        <v>13</v>
      </c>
      <c r="C19" s="62">
        <v>11</v>
      </c>
      <c r="D19" s="73">
        <v>147</v>
      </c>
      <c r="E19" s="63">
        <v>0</v>
      </c>
      <c r="F19" s="63">
        <v>0</v>
      </c>
      <c r="G19" s="63">
        <v>1</v>
      </c>
      <c r="H19" s="63">
        <v>0</v>
      </c>
      <c r="I19" s="63">
        <v>3</v>
      </c>
      <c r="J19" s="63">
        <v>3</v>
      </c>
      <c r="K19" s="63">
        <v>0</v>
      </c>
      <c r="L19" s="63">
        <v>4</v>
      </c>
    </row>
    <row r="20" spans="1:12" ht="16.2" customHeight="1" x14ac:dyDescent="0.2">
      <c r="A20" s="50" t="s">
        <v>14</v>
      </c>
      <c r="B20" s="51"/>
      <c r="C20" s="64">
        <f>C21+C22</f>
        <v>29</v>
      </c>
      <c r="D20" s="116">
        <v>41</v>
      </c>
      <c r="E20" s="65">
        <f t="shared" ref="E20:L20" si="3">E21+E22</f>
        <v>13</v>
      </c>
      <c r="F20" s="65">
        <f t="shared" si="3"/>
        <v>6</v>
      </c>
      <c r="G20" s="65">
        <f t="shared" si="3"/>
        <v>1</v>
      </c>
      <c r="H20" s="65">
        <f t="shared" si="3"/>
        <v>0</v>
      </c>
      <c r="I20" s="65">
        <f t="shared" si="3"/>
        <v>2</v>
      </c>
      <c r="J20" s="65">
        <f t="shared" si="3"/>
        <v>3</v>
      </c>
      <c r="K20" s="65">
        <f t="shared" si="3"/>
        <v>2</v>
      </c>
      <c r="L20" s="65">
        <f t="shared" si="3"/>
        <v>1</v>
      </c>
    </row>
    <row r="21" spans="1:12" ht="16.2" customHeight="1" x14ac:dyDescent="0.2">
      <c r="B21" s="11" t="s">
        <v>15</v>
      </c>
      <c r="C21" s="66">
        <v>27</v>
      </c>
      <c r="D21" s="68">
        <v>32</v>
      </c>
      <c r="E21" s="67">
        <v>13</v>
      </c>
      <c r="F21" s="67">
        <v>6</v>
      </c>
      <c r="G21" s="67">
        <v>1</v>
      </c>
      <c r="H21" s="67">
        <v>0</v>
      </c>
      <c r="I21" s="67">
        <v>2</v>
      </c>
      <c r="J21" s="67">
        <v>2</v>
      </c>
      <c r="K21" s="67">
        <v>2</v>
      </c>
      <c r="L21" s="68">
        <v>1</v>
      </c>
    </row>
    <row r="22" spans="1:12" ht="16.2" customHeight="1" x14ac:dyDescent="0.2">
      <c r="B22" s="12" t="s">
        <v>16</v>
      </c>
      <c r="C22" s="69">
        <v>2</v>
      </c>
      <c r="D22" s="71">
        <v>165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1</v>
      </c>
      <c r="K22" s="70">
        <v>0</v>
      </c>
      <c r="L22" s="71">
        <v>0</v>
      </c>
    </row>
    <row r="23" spans="1:12" ht="16.2" customHeight="1" x14ac:dyDescent="0.2">
      <c r="A23" s="7" t="s">
        <v>18</v>
      </c>
      <c r="C23" s="62">
        <v>25</v>
      </c>
      <c r="D23" s="73">
        <v>12</v>
      </c>
      <c r="E23" s="63">
        <v>10</v>
      </c>
      <c r="F23" s="63">
        <v>12</v>
      </c>
      <c r="G23" s="63">
        <v>2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</row>
    <row r="24" spans="1:12" ht="16.2" customHeight="1" x14ac:dyDescent="0.2">
      <c r="A24" s="7" t="s">
        <v>173</v>
      </c>
      <c r="C24" s="62">
        <v>2</v>
      </c>
      <c r="D24" s="73">
        <v>79</v>
      </c>
      <c r="E24" s="63">
        <v>0</v>
      </c>
      <c r="F24" s="63">
        <v>0</v>
      </c>
      <c r="G24" s="63">
        <v>1</v>
      </c>
      <c r="H24" s="63">
        <v>0</v>
      </c>
      <c r="I24" s="63">
        <v>0</v>
      </c>
      <c r="J24" s="63">
        <v>0</v>
      </c>
      <c r="K24" s="63">
        <v>1</v>
      </c>
      <c r="L24" s="63">
        <v>0</v>
      </c>
    </row>
    <row r="25" spans="1:12" ht="16.2" customHeight="1" x14ac:dyDescent="0.2">
      <c r="A25" s="7" t="s">
        <v>169</v>
      </c>
      <c r="C25" s="62">
        <v>5</v>
      </c>
      <c r="D25" s="73">
        <v>29</v>
      </c>
      <c r="E25" s="63">
        <v>0</v>
      </c>
      <c r="F25" s="63">
        <v>1</v>
      </c>
      <c r="G25" s="63">
        <v>2</v>
      </c>
      <c r="H25" s="63">
        <v>1</v>
      </c>
      <c r="I25" s="63">
        <v>1</v>
      </c>
      <c r="J25" s="63">
        <v>0</v>
      </c>
      <c r="K25" s="63">
        <v>0</v>
      </c>
      <c r="L25" s="63">
        <v>0</v>
      </c>
    </row>
    <row r="26" spans="1:12" ht="16.2" customHeight="1" x14ac:dyDescent="0.2">
      <c r="A26" s="7" t="s">
        <v>19</v>
      </c>
      <c r="C26" s="62">
        <v>14</v>
      </c>
      <c r="D26" s="73">
        <v>13</v>
      </c>
      <c r="E26" s="63">
        <v>8</v>
      </c>
      <c r="F26" s="63">
        <v>3</v>
      </c>
      <c r="G26" s="63">
        <v>0</v>
      </c>
      <c r="H26" s="63">
        <v>2</v>
      </c>
      <c r="I26" s="63">
        <v>1</v>
      </c>
      <c r="J26" s="63">
        <v>0</v>
      </c>
      <c r="K26" s="63">
        <v>0</v>
      </c>
      <c r="L26" s="63">
        <v>0</v>
      </c>
    </row>
    <row r="27" spans="1:12" ht="16.2" customHeight="1" x14ac:dyDescent="0.2">
      <c r="A27" s="7" t="s">
        <v>20</v>
      </c>
      <c r="C27" s="62">
        <v>17</v>
      </c>
      <c r="D27" s="73">
        <v>63</v>
      </c>
      <c r="E27" s="63">
        <v>0</v>
      </c>
      <c r="F27" s="63">
        <v>2</v>
      </c>
      <c r="G27" s="63">
        <v>4</v>
      </c>
      <c r="H27" s="63">
        <v>1</v>
      </c>
      <c r="I27" s="63">
        <v>2</v>
      </c>
      <c r="J27" s="63">
        <v>4</v>
      </c>
      <c r="K27" s="63">
        <v>4</v>
      </c>
      <c r="L27" s="63">
        <v>0</v>
      </c>
    </row>
    <row r="28" spans="1:12" ht="16.2" customHeight="1" x14ac:dyDescent="0.2">
      <c r="A28" s="7" t="s">
        <v>21</v>
      </c>
      <c r="C28" s="62">
        <v>45</v>
      </c>
      <c r="D28" s="73">
        <v>15</v>
      </c>
      <c r="E28" s="63">
        <v>17</v>
      </c>
      <c r="F28" s="63">
        <v>17</v>
      </c>
      <c r="G28" s="63">
        <v>7</v>
      </c>
      <c r="H28" s="63">
        <v>2</v>
      </c>
      <c r="I28" s="63">
        <v>1</v>
      </c>
      <c r="J28" s="63">
        <v>1</v>
      </c>
      <c r="K28" s="63">
        <v>0</v>
      </c>
      <c r="L28" s="63">
        <v>0</v>
      </c>
    </row>
    <row r="29" spans="1:12" ht="16.2" customHeight="1" x14ac:dyDescent="0.2">
      <c r="A29" s="7" t="s">
        <v>178</v>
      </c>
      <c r="C29" s="62">
        <v>2</v>
      </c>
      <c r="D29" s="73">
        <v>10</v>
      </c>
      <c r="E29" s="63">
        <v>0</v>
      </c>
      <c r="F29" s="63">
        <v>2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</row>
    <row r="30" spans="1:12" ht="16.2" customHeight="1" x14ac:dyDescent="0.2">
      <c r="A30" s="7" t="s">
        <v>107</v>
      </c>
      <c r="C30" s="62">
        <v>1</v>
      </c>
      <c r="D30" s="73">
        <v>14</v>
      </c>
      <c r="E30" s="63">
        <v>0</v>
      </c>
      <c r="F30" s="63">
        <v>1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</row>
    <row r="31" spans="1:12" ht="16.2" customHeight="1" x14ac:dyDescent="0.2">
      <c r="A31" s="7" t="s">
        <v>177</v>
      </c>
      <c r="B31" s="6"/>
      <c r="C31" s="62">
        <v>4</v>
      </c>
      <c r="D31" s="73">
        <v>18</v>
      </c>
      <c r="E31" s="63">
        <v>1</v>
      </c>
      <c r="F31" s="63">
        <v>1</v>
      </c>
      <c r="G31" s="63">
        <v>2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</row>
    <row r="32" spans="1:12" ht="16.2" customHeight="1" x14ac:dyDescent="0.2">
      <c r="A32" s="7" t="s">
        <v>22</v>
      </c>
      <c r="C32" s="62">
        <v>0</v>
      </c>
      <c r="D32" s="7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</row>
    <row r="33" spans="1:12" ht="16.2" customHeight="1" x14ac:dyDescent="0.2">
      <c r="A33" s="7" t="s">
        <v>23</v>
      </c>
      <c r="C33" s="62">
        <v>29</v>
      </c>
      <c r="D33" s="73">
        <v>14</v>
      </c>
      <c r="E33" s="63">
        <v>14</v>
      </c>
      <c r="F33" s="63">
        <v>9</v>
      </c>
      <c r="G33" s="63">
        <v>2</v>
      </c>
      <c r="H33" s="63">
        <v>2</v>
      </c>
      <c r="I33" s="63">
        <v>1</v>
      </c>
      <c r="J33" s="63">
        <v>1</v>
      </c>
      <c r="K33" s="63">
        <v>0</v>
      </c>
      <c r="L33" s="63">
        <v>0</v>
      </c>
    </row>
    <row r="34" spans="1:12" ht="16.2" customHeight="1" x14ac:dyDescent="0.2">
      <c r="A34" s="7" t="s">
        <v>153</v>
      </c>
      <c r="C34" s="62">
        <v>2</v>
      </c>
      <c r="D34" s="73">
        <v>24</v>
      </c>
      <c r="E34" s="63">
        <v>0</v>
      </c>
      <c r="F34" s="63">
        <v>0</v>
      </c>
      <c r="G34" s="63">
        <v>2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</row>
    <row r="35" spans="1:12" ht="16.2" customHeight="1" x14ac:dyDescent="0.2">
      <c r="A35" s="7" t="s">
        <v>24</v>
      </c>
      <c r="C35" s="62">
        <v>10</v>
      </c>
      <c r="D35" s="73">
        <v>32</v>
      </c>
      <c r="E35" s="63">
        <v>1</v>
      </c>
      <c r="F35" s="63">
        <v>3</v>
      </c>
      <c r="G35" s="63">
        <v>0</v>
      </c>
      <c r="H35" s="63">
        <v>2</v>
      </c>
      <c r="I35" s="63">
        <v>3</v>
      </c>
      <c r="J35" s="63">
        <v>1</v>
      </c>
      <c r="K35" s="63">
        <v>0</v>
      </c>
      <c r="L35" s="63">
        <v>0</v>
      </c>
    </row>
    <row r="36" spans="1:12" ht="16.2" customHeight="1" x14ac:dyDescent="0.2">
      <c r="A36" s="7" t="s">
        <v>155</v>
      </c>
      <c r="C36" s="62">
        <v>1</v>
      </c>
      <c r="D36" s="73">
        <v>14</v>
      </c>
      <c r="E36" s="63">
        <v>0</v>
      </c>
      <c r="F36" s="63">
        <v>1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6.2" customHeight="1" x14ac:dyDescent="0.2">
      <c r="A37" s="7" t="s">
        <v>26</v>
      </c>
      <c r="C37" s="62">
        <v>53</v>
      </c>
      <c r="D37" s="73">
        <v>50</v>
      </c>
      <c r="E37" s="63">
        <v>3</v>
      </c>
      <c r="F37" s="63">
        <v>7</v>
      </c>
      <c r="G37" s="63">
        <v>5</v>
      </c>
      <c r="H37" s="63">
        <v>7</v>
      </c>
      <c r="I37" s="63">
        <v>8</v>
      </c>
      <c r="J37" s="63">
        <v>21</v>
      </c>
      <c r="K37" s="63">
        <v>2</v>
      </c>
      <c r="L37" s="63">
        <v>0</v>
      </c>
    </row>
    <row r="38" spans="1:12" ht="16.2" customHeight="1" x14ac:dyDescent="0.2">
      <c r="A38" s="50" t="s">
        <v>27</v>
      </c>
      <c r="B38" s="51"/>
      <c r="C38" s="64">
        <f>C39+C40+C41+C42+C43+C44+C45+C46+C47+C48+C49+C50</f>
        <v>95</v>
      </c>
      <c r="D38" s="116">
        <v>12</v>
      </c>
      <c r="E38" s="65">
        <f>E39+E40+E41+E42+E43+E44+E45+E46+E47+E48+E49+E50</f>
        <v>41</v>
      </c>
      <c r="F38" s="65">
        <f t="shared" ref="F38:L38" si="4">F39+F40+F41+F42+F43+F44+F45+F46+F47+F48+F49+F50</f>
        <v>39</v>
      </c>
      <c r="G38" s="65">
        <f t="shared" si="4"/>
        <v>14</v>
      </c>
      <c r="H38" s="65">
        <f t="shared" si="4"/>
        <v>0</v>
      </c>
      <c r="I38" s="65">
        <f t="shared" si="4"/>
        <v>0</v>
      </c>
      <c r="J38" s="65">
        <f t="shared" si="4"/>
        <v>0</v>
      </c>
      <c r="K38" s="65">
        <f t="shared" si="4"/>
        <v>0</v>
      </c>
      <c r="L38" s="65">
        <f t="shared" si="4"/>
        <v>0</v>
      </c>
    </row>
    <row r="39" spans="1:12" ht="16.2" customHeight="1" x14ac:dyDescent="0.2">
      <c r="A39" s="9"/>
      <c r="B39" s="11" t="s">
        <v>28</v>
      </c>
      <c r="C39" s="66">
        <v>11</v>
      </c>
      <c r="D39" s="68">
        <v>10</v>
      </c>
      <c r="E39" s="67">
        <v>7</v>
      </c>
      <c r="F39" s="67">
        <v>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8">
        <v>0</v>
      </c>
    </row>
    <row r="40" spans="1:12" ht="16.2" customHeight="1" x14ac:dyDescent="0.2">
      <c r="A40" s="9"/>
      <c r="B40" s="13" t="s">
        <v>29</v>
      </c>
      <c r="C40" s="62">
        <v>1</v>
      </c>
      <c r="D40" s="73">
        <v>18</v>
      </c>
      <c r="E40" s="63">
        <v>0</v>
      </c>
      <c r="F40" s="63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73">
        <v>0</v>
      </c>
    </row>
    <row r="41" spans="1:12" ht="16.2" customHeight="1" x14ac:dyDescent="0.2">
      <c r="A41" s="9"/>
      <c r="B41" s="13" t="s">
        <v>30</v>
      </c>
      <c r="C41" s="62">
        <v>12</v>
      </c>
      <c r="D41" s="73">
        <v>13</v>
      </c>
      <c r="E41" s="63">
        <v>5</v>
      </c>
      <c r="F41" s="63">
        <v>3</v>
      </c>
      <c r="G41" s="63">
        <v>4</v>
      </c>
      <c r="H41" s="63">
        <v>0</v>
      </c>
      <c r="I41" s="63">
        <v>0</v>
      </c>
      <c r="J41" s="63">
        <v>0</v>
      </c>
      <c r="K41" s="63">
        <v>0</v>
      </c>
      <c r="L41" s="73">
        <v>0</v>
      </c>
    </row>
    <row r="42" spans="1:12" ht="16.2" customHeight="1" x14ac:dyDescent="0.2">
      <c r="A42" s="9"/>
      <c r="B42" s="142" t="s">
        <v>31</v>
      </c>
      <c r="C42" s="138">
        <v>9</v>
      </c>
      <c r="D42" s="139">
        <v>11</v>
      </c>
      <c r="E42" s="141">
        <v>5</v>
      </c>
      <c r="F42" s="141">
        <v>3</v>
      </c>
      <c r="G42" s="141">
        <v>1</v>
      </c>
      <c r="H42" s="141">
        <v>0</v>
      </c>
      <c r="I42" s="141">
        <v>0</v>
      </c>
      <c r="J42" s="141">
        <v>0</v>
      </c>
      <c r="K42" s="141">
        <v>0</v>
      </c>
      <c r="L42" s="139">
        <v>0</v>
      </c>
    </row>
    <row r="43" spans="1:12" ht="16.2" customHeight="1" x14ac:dyDescent="0.2">
      <c r="A43" s="9"/>
      <c r="B43" s="142" t="s">
        <v>32</v>
      </c>
      <c r="C43" s="138">
        <v>13</v>
      </c>
      <c r="D43" s="139">
        <v>8</v>
      </c>
      <c r="E43" s="141">
        <v>10</v>
      </c>
      <c r="F43" s="141">
        <v>3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39">
        <v>0</v>
      </c>
    </row>
    <row r="44" spans="1:12" ht="16.2" customHeight="1" x14ac:dyDescent="0.2">
      <c r="A44" s="9"/>
      <c r="B44" s="142" t="s">
        <v>33</v>
      </c>
      <c r="C44" s="138">
        <v>14</v>
      </c>
      <c r="D44" s="139">
        <v>18</v>
      </c>
      <c r="E44" s="141">
        <v>3</v>
      </c>
      <c r="F44" s="141">
        <v>4</v>
      </c>
      <c r="G44" s="141">
        <v>7</v>
      </c>
      <c r="H44" s="141">
        <v>0</v>
      </c>
      <c r="I44" s="141">
        <v>0</v>
      </c>
      <c r="J44" s="141">
        <v>0</v>
      </c>
      <c r="K44" s="141">
        <v>0</v>
      </c>
      <c r="L44" s="139">
        <v>0</v>
      </c>
    </row>
    <row r="45" spans="1:12" ht="16.2" customHeight="1" x14ac:dyDescent="0.2">
      <c r="A45" s="9"/>
      <c r="B45" s="142" t="s">
        <v>172</v>
      </c>
      <c r="C45" s="138">
        <v>4</v>
      </c>
      <c r="D45" s="139">
        <v>13</v>
      </c>
      <c r="E45" s="141">
        <v>1</v>
      </c>
      <c r="F45" s="141">
        <v>3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39">
        <v>0</v>
      </c>
    </row>
    <row r="46" spans="1:12" ht="16.2" customHeight="1" x14ac:dyDescent="0.2">
      <c r="A46" s="9"/>
      <c r="B46" s="13" t="s">
        <v>34</v>
      </c>
      <c r="C46" s="62">
        <v>2</v>
      </c>
      <c r="D46" s="73">
        <v>3</v>
      </c>
      <c r="E46" s="63">
        <v>2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73">
        <v>0</v>
      </c>
    </row>
    <row r="47" spans="1:12" ht="16.2" customHeight="1" x14ac:dyDescent="0.2">
      <c r="A47" s="9"/>
      <c r="B47" s="13" t="s">
        <v>168</v>
      </c>
      <c r="C47" s="62">
        <v>1</v>
      </c>
      <c r="D47" s="73">
        <v>7</v>
      </c>
      <c r="E47" s="63">
        <v>1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73">
        <v>0</v>
      </c>
    </row>
    <row r="48" spans="1:12" ht="16.2" customHeight="1" x14ac:dyDescent="0.2">
      <c r="A48" s="9"/>
      <c r="B48" s="13" t="s">
        <v>35</v>
      </c>
      <c r="C48" s="62">
        <v>7</v>
      </c>
      <c r="D48" s="73">
        <v>11</v>
      </c>
      <c r="E48" s="63">
        <v>3</v>
      </c>
      <c r="F48" s="63">
        <v>2</v>
      </c>
      <c r="G48" s="97">
        <v>1</v>
      </c>
      <c r="H48" s="97">
        <v>0</v>
      </c>
      <c r="I48" s="63">
        <v>0</v>
      </c>
      <c r="J48" s="63">
        <v>0</v>
      </c>
      <c r="K48" s="63">
        <v>0</v>
      </c>
      <c r="L48" s="73">
        <v>0</v>
      </c>
    </row>
    <row r="49" spans="1:21" ht="16.2" customHeight="1" x14ac:dyDescent="0.2">
      <c r="A49" s="9"/>
      <c r="B49" s="13" t="s">
        <v>36</v>
      </c>
      <c r="C49" s="152">
        <v>18</v>
      </c>
      <c r="D49" s="63">
        <v>15</v>
      </c>
      <c r="E49" s="63">
        <v>1</v>
      </c>
      <c r="F49" s="63">
        <v>16</v>
      </c>
      <c r="G49" s="63">
        <v>1</v>
      </c>
      <c r="H49" s="63">
        <v>0</v>
      </c>
      <c r="I49" s="63">
        <v>0</v>
      </c>
      <c r="J49" s="63">
        <v>0</v>
      </c>
      <c r="K49" s="63">
        <v>0</v>
      </c>
      <c r="L49" s="73">
        <v>0</v>
      </c>
    </row>
    <row r="50" spans="1:21" ht="16.2" customHeight="1" x14ac:dyDescent="0.2">
      <c r="A50" s="9"/>
      <c r="B50" s="12" t="s">
        <v>174</v>
      </c>
      <c r="C50" s="69">
        <v>3</v>
      </c>
      <c r="D50" s="71">
        <v>3</v>
      </c>
      <c r="E50" s="70">
        <v>3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1">
        <v>0</v>
      </c>
    </row>
    <row r="51" spans="1:21" ht="16.2" customHeight="1" x14ac:dyDescent="0.2">
      <c r="A51" s="7" t="s">
        <v>37</v>
      </c>
      <c r="C51" s="62">
        <v>44</v>
      </c>
      <c r="D51" s="73">
        <v>21</v>
      </c>
      <c r="E51" s="63">
        <v>16</v>
      </c>
      <c r="F51" s="63">
        <v>8</v>
      </c>
      <c r="G51" s="63">
        <v>11</v>
      </c>
      <c r="H51" s="63">
        <v>4</v>
      </c>
      <c r="I51" s="63">
        <v>0</v>
      </c>
      <c r="J51" s="63">
        <v>5</v>
      </c>
      <c r="K51" s="63">
        <v>0</v>
      </c>
      <c r="L51" s="63">
        <v>0</v>
      </c>
    </row>
    <row r="52" spans="1:21" ht="16.2" customHeight="1" x14ac:dyDescent="0.2">
      <c r="A52" s="7" t="s">
        <v>38</v>
      </c>
      <c r="C52" s="62">
        <v>2</v>
      </c>
      <c r="D52" s="73">
        <v>16</v>
      </c>
      <c r="E52" s="63">
        <v>1</v>
      </c>
      <c r="F52" s="63">
        <v>0</v>
      </c>
      <c r="G52" s="63">
        <v>1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21" ht="16.2" customHeight="1" x14ac:dyDescent="0.2">
      <c r="A53" s="7" t="s">
        <v>39</v>
      </c>
      <c r="C53" s="62">
        <v>17</v>
      </c>
      <c r="D53" s="73">
        <v>35</v>
      </c>
      <c r="E53" s="63">
        <v>5</v>
      </c>
      <c r="F53" s="63">
        <v>1</v>
      </c>
      <c r="G53" s="63">
        <v>3</v>
      </c>
      <c r="H53" s="63">
        <v>2</v>
      </c>
      <c r="I53" s="63">
        <v>1</v>
      </c>
      <c r="J53" s="63">
        <v>4</v>
      </c>
      <c r="K53" s="63">
        <v>1</v>
      </c>
      <c r="L53" s="63">
        <v>0</v>
      </c>
    </row>
    <row r="54" spans="1:21" ht="16.2" customHeight="1" x14ac:dyDescent="0.2">
      <c r="A54" s="50" t="s">
        <v>40</v>
      </c>
      <c r="B54" s="51"/>
      <c r="C54" s="64">
        <f>C55+C56</f>
        <v>18</v>
      </c>
      <c r="D54" s="116"/>
      <c r="E54" s="65">
        <f t="shared" ref="E54:L54" si="5">E55+E56</f>
        <v>4</v>
      </c>
      <c r="F54" s="65">
        <f t="shared" si="5"/>
        <v>3</v>
      </c>
      <c r="G54" s="65">
        <f t="shared" si="5"/>
        <v>3</v>
      </c>
      <c r="H54" s="65">
        <f t="shared" si="5"/>
        <v>2</v>
      </c>
      <c r="I54" s="65">
        <f t="shared" si="5"/>
        <v>2</v>
      </c>
      <c r="J54" s="65">
        <f t="shared" si="5"/>
        <v>1</v>
      </c>
      <c r="K54" s="65">
        <f t="shared" si="5"/>
        <v>3</v>
      </c>
      <c r="L54" s="65">
        <f t="shared" si="5"/>
        <v>0</v>
      </c>
    </row>
    <row r="55" spans="1:21" ht="16.2" customHeight="1" x14ac:dyDescent="0.2">
      <c r="B55" s="11" t="s">
        <v>41</v>
      </c>
      <c r="C55" s="66">
        <v>3</v>
      </c>
      <c r="D55" s="68">
        <v>26</v>
      </c>
      <c r="E55" s="67">
        <v>0</v>
      </c>
      <c r="F55" s="67">
        <v>1</v>
      </c>
      <c r="G55" s="67">
        <v>0</v>
      </c>
      <c r="H55" s="67">
        <v>2</v>
      </c>
      <c r="I55" s="67">
        <v>0</v>
      </c>
      <c r="J55" s="67">
        <v>0</v>
      </c>
      <c r="K55" s="67">
        <v>0</v>
      </c>
      <c r="L55" s="68">
        <v>0</v>
      </c>
    </row>
    <row r="56" spans="1:21" ht="16.2" customHeight="1" x14ac:dyDescent="0.2">
      <c r="B56" s="134" t="s">
        <v>42</v>
      </c>
      <c r="C56" s="69">
        <v>15</v>
      </c>
      <c r="D56" s="71">
        <v>50</v>
      </c>
      <c r="E56" s="70">
        <v>4</v>
      </c>
      <c r="F56" s="70">
        <v>2</v>
      </c>
      <c r="G56" s="70">
        <v>3</v>
      </c>
      <c r="H56" s="70">
        <v>0</v>
      </c>
      <c r="I56" s="70">
        <v>2</v>
      </c>
      <c r="J56" s="70">
        <v>1</v>
      </c>
      <c r="K56" s="70">
        <v>3</v>
      </c>
      <c r="L56" s="71">
        <v>0</v>
      </c>
    </row>
    <row r="57" spans="1:21" ht="16.2" customHeight="1" x14ac:dyDescent="0.2">
      <c r="A57" s="7" t="s">
        <v>43</v>
      </c>
      <c r="C57" s="62">
        <v>20</v>
      </c>
      <c r="D57" s="73">
        <v>33</v>
      </c>
      <c r="E57" s="63">
        <v>3</v>
      </c>
      <c r="F57" s="63">
        <v>1</v>
      </c>
      <c r="G57" s="63">
        <v>5</v>
      </c>
      <c r="H57" s="63">
        <v>5</v>
      </c>
      <c r="I57" s="63">
        <v>2</v>
      </c>
      <c r="J57" s="63">
        <v>4</v>
      </c>
      <c r="K57" s="63">
        <v>0</v>
      </c>
      <c r="L57" s="63">
        <v>0</v>
      </c>
    </row>
    <row r="58" spans="1:21" ht="16.2" customHeight="1" x14ac:dyDescent="0.2">
      <c r="A58" s="7" t="s">
        <v>154</v>
      </c>
      <c r="C58" s="62">
        <v>5</v>
      </c>
      <c r="D58" s="73">
        <v>79</v>
      </c>
      <c r="E58" s="63">
        <v>0</v>
      </c>
      <c r="F58" s="63">
        <v>1</v>
      </c>
      <c r="G58" s="63">
        <v>0</v>
      </c>
      <c r="H58" s="63">
        <v>0</v>
      </c>
      <c r="I58" s="63">
        <v>1</v>
      </c>
      <c r="J58" s="63">
        <v>1</v>
      </c>
      <c r="K58" s="63">
        <v>2</v>
      </c>
      <c r="L58" s="63">
        <v>0</v>
      </c>
    </row>
    <row r="59" spans="1:21" ht="16.2" customHeight="1" x14ac:dyDescent="0.2">
      <c r="A59" s="50" t="s">
        <v>44</v>
      </c>
      <c r="B59" s="51"/>
      <c r="C59" s="64">
        <f>C60+C61+C62+C63+C64+C65+C66+C67+C68</f>
        <v>35</v>
      </c>
      <c r="D59" s="116"/>
      <c r="E59" s="65">
        <f t="shared" ref="E59:L59" si="6">E60+E61+E62+E63+E64+E65+E66+E67+E68</f>
        <v>13</v>
      </c>
      <c r="F59" s="65">
        <f t="shared" si="6"/>
        <v>17</v>
      </c>
      <c r="G59" s="65">
        <f>G60+G61+G62+G63+G64+G65+G66+G67+G68</f>
        <v>3</v>
      </c>
      <c r="H59" s="65">
        <f t="shared" si="6"/>
        <v>0</v>
      </c>
      <c r="I59" s="65">
        <f t="shared" si="6"/>
        <v>1</v>
      </c>
      <c r="J59" s="65">
        <f t="shared" si="6"/>
        <v>1</v>
      </c>
      <c r="K59" s="65">
        <f t="shared" si="6"/>
        <v>0</v>
      </c>
      <c r="L59" s="65">
        <f t="shared" si="6"/>
        <v>0</v>
      </c>
    </row>
    <row r="60" spans="1:21" ht="16.2" customHeight="1" x14ac:dyDescent="0.25">
      <c r="A60" s="7"/>
      <c r="B60" s="11" t="s">
        <v>45</v>
      </c>
      <c r="C60" s="66">
        <v>3</v>
      </c>
      <c r="D60" s="68">
        <v>6</v>
      </c>
      <c r="E60" s="67">
        <v>2</v>
      </c>
      <c r="F60" s="67">
        <v>1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8">
        <v>0</v>
      </c>
      <c r="N60" s="61"/>
      <c r="O60" s="61"/>
      <c r="P60" s="61"/>
      <c r="Q60" s="61"/>
      <c r="R60" s="61"/>
      <c r="S60" s="61"/>
      <c r="T60" s="61"/>
      <c r="U60" s="61"/>
    </row>
    <row r="61" spans="1:21" ht="16.2" customHeight="1" x14ac:dyDescent="0.2">
      <c r="A61" s="7"/>
      <c r="B61" s="13" t="s">
        <v>46</v>
      </c>
      <c r="C61" s="62">
        <v>5</v>
      </c>
      <c r="D61" s="73">
        <v>17</v>
      </c>
      <c r="E61" s="63">
        <v>1</v>
      </c>
      <c r="F61" s="63">
        <v>3</v>
      </c>
      <c r="G61" s="63">
        <v>0</v>
      </c>
      <c r="H61" s="63">
        <v>0</v>
      </c>
      <c r="I61" s="63">
        <v>1</v>
      </c>
      <c r="J61" s="63">
        <v>0</v>
      </c>
      <c r="K61" s="63">
        <v>0</v>
      </c>
      <c r="L61" s="73">
        <v>0</v>
      </c>
    </row>
    <row r="62" spans="1:21" ht="16.2" customHeight="1" x14ac:dyDescent="0.2">
      <c r="A62" s="7"/>
      <c r="B62" s="13" t="s">
        <v>47</v>
      </c>
      <c r="C62" s="62">
        <v>1</v>
      </c>
      <c r="D62" s="73">
        <v>4</v>
      </c>
      <c r="E62" s="63">
        <v>1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73">
        <v>0</v>
      </c>
    </row>
    <row r="63" spans="1:21" ht="16.2" customHeight="1" x14ac:dyDescent="0.2">
      <c r="A63" s="7"/>
      <c r="B63" s="142" t="s">
        <v>48</v>
      </c>
      <c r="C63" s="138">
        <v>5</v>
      </c>
      <c r="D63" s="139">
        <v>11</v>
      </c>
      <c r="E63" s="141">
        <v>2</v>
      </c>
      <c r="F63" s="141">
        <v>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39">
        <v>0</v>
      </c>
    </row>
    <row r="64" spans="1:21" ht="16.2" customHeight="1" x14ac:dyDescent="0.2">
      <c r="B64" s="142" t="s">
        <v>49</v>
      </c>
      <c r="C64" s="138">
        <v>3</v>
      </c>
      <c r="D64" s="139">
        <v>5</v>
      </c>
      <c r="E64" s="141">
        <v>2</v>
      </c>
      <c r="F64" s="141">
        <v>1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39">
        <v>0</v>
      </c>
    </row>
    <row r="65" spans="1:12" ht="16.2" customHeight="1" x14ac:dyDescent="0.2">
      <c r="B65" s="142" t="s">
        <v>50</v>
      </c>
      <c r="C65" s="138">
        <v>2</v>
      </c>
      <c r="D65" s="139">
        <v>12</v>
      </c>
      <c r="E65" s="141">
        <v>0</v>
      </c>
      <c r="F65" s="141">
        <v>2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39">
        <v>0</v>
      </c>
    </row>
    <row r="66" spans="1:12" ht="16.2" customHeight="1" x14ac:dyDescent="0.2">
      <c r="B66" s="13" t="s">
        <v>139</v>
      </c>
      <c r="C66" s="62">
        <v>0</v>
      </c>
      <c r="D66" s="7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73">
        <v>0</v>
      </c>
    </row>
    <row r="67" spans="1:12" ht="16.2" customHeight="1" x14ac:dyDescent="0.2">
      <c r="B67" s="13" t="s">
        <v>100</v>
      </c>
      <c r="C67" s="62">
        <v>0</v>
      </c>
      <c r="D67" s="7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73">
        <v>0</v>
      </c>
    </row>
    <row r="68" spans="1:12" ht="16.2" customHeight="1" x14ac:dyDescent="0.2">
      <c r="B68" s="12" t="s">
        <v>44</v>
      </c>
      <c r="C68" s="69">
        <v>16</v>
      </c>
      <c r="D68" s="71">
        <v>16</v>
      </c>
      <c r="E68" s="70">
        <v>5</v>
      </c>
      <c r="F68" s="70">
        <v>7</v>
      </c>
      <c r="G68" s="70">
        <v>3</v>
      </c>
      <c r="H68" s="70">
        <v>0</v>
      </c>
      <c r="I68" s="70">
        <v>0</v>
      </c>
      <c r="J68" s="70">
        <v>1</v>
      </c>
      <c r="K68" s="70">
        <v>0</v>
      </c>
      <c r="L68" s="71">
        <v>0</v>
      </c>
    </row>
    <row r="69" spans="1:12" ht="16.2" customHeight="1" x14ac:dyDescent="0.2">
      <c r="A69" s="7" t="s">
        <v>138</v>
      </c>
      <c r="C69" s="62">
        <v>3</v>
      </c>
      <c r="D69" s="73">
        <v>8</v>
      </c>
      <c r="E69" s="63">
        <v>1</v>
      </c>
      <c r="F69" s="63">
        <v>2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</row>
    <row r="70" spans="1:12" ht="16.2" customHeight="1" x14ac:dyDescent="0.2">
      <c r="A70" s="7" t="s">
        <v>166</v>
      </c>
      <c r="C70" s="62">
        <v>3</v>
      </c>
      <c r="D70" s="73">
        <v>8</v>
      </c>
      <c r="E70" s="63">
        <v>2</v>
      </c>
      <c r="F70" s="63">
        <v>1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</row>
    <row r="71" spans="1:12" ht="16.2" customHeight="1" x14ac:dyDescent="0.2">
      <c r="A71" s="7" t="s">
        <v>51</v>
      </c>
      <c r="B71" s="6"/>
      <c r="C71" s="62">
        <v>8</v>
      </c>
      <c r="D71" s="73">
        <v>65</v>
      </c>
      <c r="E71" s="63">
        <v>0</v>
      </c>
      <c r="F71" s="63">
        <v>0</v>
      </c>
      <c r="G71" s="63">
        <v>1</v>
      </c>
      <c r="H71" s="63">
        <v>1</v>
      </c>
      <c r="I71" s="63">
        <v>2</v>
      </c>
      <c r="J71" s="63">
        <v>3</v>
      </c>
      <c r="K71" s="63">
        <v>1</v>
      </c>
      <c r="L71" s="63">
        <v>0</v>
      </c>
    </row>
    <row r="72" spans="1:12" ht="16.2" customHeight="1" x14ac:dyDescent="0.2">
      <c r="A72" s="7" t="s">
        <v>52</v>
      </c>
      <c r="B72" s="6"/>
      <c r="C72" s="62">
        <v>68</v>
      </c>
      <c r="D72" s="73">
        <v>10</v>
      </c>
      <c r="E72" s="63">
        <v>40</v>
      </c>
      <c r="F72" s="63">
        <v>21</v>
      </c>
      <c r="G72" s="63">
        <v>3</v>
      </c>
      <c r="H72" s="63">
        <v>4</v>
      </c>
      <c r="I72" s="63">
        <v>0</v>
      </c>
      <c r="J72" s="63">
        <v>0</v>
      </c>
      <c r="K72" s="63">
        <v>0</v>
      </c>
      <c r="L72" s="63">
        <v>0</v>
      </c>
    </row>
    <row r="73" spans="1:12" ht="16.2" customHeight="1" x14ac:dyDescent="0.2">
      <c r="A73" s="7" t="s">
        <v>151</v>
      </c>
      <c r="B73" s="6"/>
      <c r="C73" s="62">
        <v>96</v>
      </c>
      <c r="D73" s="73">
        <v>12</v>
      </c>
      <c r="E73" s="63">
        <v>23</v>
      </c>
      <c r="F73" s="63">
        <v>73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</row>
    <row r="74" spans="1:12" ht="16.2" customHeight="1" x14ac:dyDescent="0.2">
      <c r="A74" s="53" t="s">
        <v>53</v>
      </c>
      <c r="B74" s="54"/>
      <c r="C74" s="74">
        <f>SUM(C2:C73)-C7-C12-C16-C20-C38-C54-C59</f>
        <v>796</v>
      </c>
      <c r="D74" s="77">
        <v>25</v>
      </c>
      <c r="E74" s="75">
        <f>SUM(E7:E73)-E7-E12-E16-E20-E38-E54-E59</f>
        <v>248</v>
      </c>
      <c r="F74" s="76">
        <f>SUM(F7:F73)-F7-F12-F16-F20-F38-F54-F59</f>
        <v>296</v>
      </c>
      <c r="G74" s="75">
        <f>SUM(G7:G73)-G7-G12-G16-G20-G38-G54-G59</f>
        <v>84</v>
      </c>
      <c r="H74" s="76">
        <f>SUM(H7:H73)-H7-H12-H16-H20-H38-H54-H59</f>
        <v>44</v>
      </c>
      <c r="I74" s="75">
        <f>SUM(I7:I73)-I7-I12-I16-I20-I38-I54-I59</f>
        <v>32</v>
      </c>
      <c r="J74" s="76">
        <f>SUM(J7:J73)-J7-J12-J16-J20-J38-J54-J59</f>
        <v>62</v>
      </c>
      <c r="K74" s="76">
        <f>SUM(K7:K73)-K7-K12-K16-K20-K38-K54-K59</f>
        <v>20</v>
      </c>
      <c r="L74" s="77">
        <f>SUM(L7:L73)-L7-L12-L16-L20-L38-L54-L59</f>
        <v>8</v>
      </c>
    </row>
    <row r="75" spans="1:12" ht="16.2" customHeight="1" x14ac:dyDescent="0.2">
      <c r="A75" s="6"/>
      <c r="D75" s="21"/>
      <c r="E75" s="21"/>
      <c r="G75" s="21"/>
      <c r="I75" s="21"/>
      <c r="L75" s="21"/>
    </row>
    <row r="76" spans="1:12" ht="16.2" customHeight="1" x14ac:dyDescent="0.25">
      <c r="A76" s="34" t="s">
        <v>54</v>
      </c>
      <c r="B76" s="23"/>
      <c r="C76" s="43" t="s">
        <v>2</v>
      </c>
      <c r="D76" s="120" t="s">
        <v>3</v>
      </c>
      <c r="E76" s="45"/>
      <c r="F76" s="45"/>
      <c r="G76" s="46" t="s">
        <v>89</v>
      </c>
      <c r="H76" s="46" t="s">
        <v>91</v>
      </c>
      <c r="I76" s="46" t="s">
        <v>93</v>
      </c>
      <c r="J76" s="46" t="s">
        <v>95</v>
      </c>
      <c r="K76" s="46" t="s">
        <v>97</v>
      </c>
      <c r="L76" s="47"/>
    </row>
    <row r="77" spans="1:12" ht="16.2" customHeight="1" thickBot="1" x14ac:dyDescent="0.3">
      <c r="A77" s="35" t="s">
        <v>55</v>
      </c>
      <c r="B77" s="18"/>
      <c r="C77" s="44" t="s">
        <v>4</v>
      </c>
      <c r="D77" s="121" t="s">
        <v>5</v>
      </c>
      <c r="E77" s="48" t="s">
        <v>87</v>
      </c>
      <c r="F77" s="48" t="s">
        <v>88</v>
      </c>
      <c r="G77" s="48" t="s">
        <v>90</v>
      </c>
      <c r="H77" s="48" t="s">
        <v>92</v>
      </c>
      <c r="I77" s="48" t="s">
        <v>94</v>
      </c>
      <c r="J77" s="48" t="s">
        <v>96</v>
      </c>
      <c r="K77" s="48" t="s">
        <v>98</v>
      </c>
      <c r="L77" s="49" t="s">
        <v>99</v>
      </c>
    </row>
    <row r="78" spans="1:12" ht="16.2" customHeight="1" thickTop="1" x14ac:dyDescent="0.2">
      <c r="C78" s="32"/>
      <c r="D78" s="117"/>
      <c r="E78" s="29"/>
      <c r="G78" s="29"/>
      <c r="I78" s="29"/>
      <c r="L78" s="21"/>
    </row>
    <row r="79" spans="1:12" ht="16.2" customHeight="1" x14ac:dyDescent="0.2">
      <c r="A79" s="7" t="s">
        <v>163</v>
      </c>
      <c r="C79" s="95">
        <v>12</v>
      </c>
      <c r="D79" s="73">
        <v>17</v>
      </c>
      <c r="E79" s="29">
        <v>3</v>
      </c>
      <c r="F79" s="21">
        <v>6</v>
      </c>
      <c r="G79" s="29">
        <v>2</v>
      </c>
      <c r="H79" s="21">
        <v>1</v>
      </c>
      <c r="I79" s="29">
        <v>0</v>
      </c>
      <c r="J79" s="21">
        <v>0</v>
      </c>
      <c r="K79" s="21">
        <v>0</v>
      </c>
      <c r="L79" s="21">
        <v>0</v>
      </c>
    </row>
    <row r="80" spans="1:12" ht="16.2" customHeight="1" x14ac:dyDescent="0.2">
      <c r="A80" s="7" t="s">
        <v>101</v>
      </c>
      <c r="C80" s="62">
        <v>11</v>
      </c>
      <c r="D80" s="73">
        <v>50</v>
      </c>
      <c r="E80" s="78">
        <v>1</v>
      </c>
      <c r="F80" s="63">
        <v>3</v>
      </c>
      <c r="G80" s="78">
        <v>0</v>
      </c>
      <c r="H80" s="63">
        <v>1</v>
      </c>
      <c r="I80" s="78">
        <v>0</v>
      </c>
      <c r="J80" s="63">
        <v>5</v>
      </c>
      <c r="K80" s="63">
        <v>1</v>
      </c>
      <c r="L80" s="63">
        <v>0</v>
      </c>
    </row>
    <row r="81" spans="1:12" ht="16.2" customHeight="1" x14ac:dyDescent="0.2">
      <c r="A81" s="7" t="s">
        <v>56</v>
      </c>
      <c r="B81" s="6"/>
      <c r="C81" s="62">
        <v>12</v>
      </c>
      <c r="D81" s="73">
        <v>45</v>
      </c>
      <c r="E81" s="78">
        <v>0</v>
      </c>
      <c r="F81" s="97">
        <v>1</v>
      </c>
      <c r="G81" s="96">
        <v>4</v>
      </c>
      <c r="H81" s="63">
        <v>0</v>
      </c>
      <c r="I81" s="78">
        <v>2</v>
      </c>
      <c r="J81" s="63">
        <v>5</v>
      </c>
      <c r="K81" s="63">
        <v>0</v>
      </c>
      <c r="L81" s="63">
        <v>0</v>
      </c>
    </row>
    <row r="82" spans="1:12" ht="16.2" customHeight="1" x14ac:dyDescent="0.2">
      <c r="A82" s="7" t="s">
        <v>17</v>
      </c>
      <c r="B82" s="6"/>
      <c r="C82" s="62">
        <v>25</v>
      </c>
      <c r="D82" s="73">
        <v>66</v>
      </c>
      <c r="E82" s="78">
        <v>1</v>
      </c>
      <c r="F82" s="63">
        <v>3</v>
      </c>
      <c r="G82" s="78">
        <v>3</v>
      </c>
      <c r="H82" s="63">
        <v>6</v>
      </c>
      <c r="I82" s="78">
        <v>2</v>
      </c>
      <c r="J82" s="63">
        <v>1</v>
      </c>
      <c r="K82" s="63">
        <v>9</v>
      </c>
      <c r="L82" s="63">
        <v>0</v>
      </c>
    </row>
    <row r="83" spans="1:12" ht="16.2" customHeight="1" x14ac:dyDescent="0.2">
      <c r="A83" s="7" t="s">
        <v>105</v>
      </c>
      <c r="B83" s="6"/>
      <c r="C83" s="62">
        <v>16</v>
      </c>
      <c r="D83" s="73">
        <v>34</v>
      </c>
      <c r="E83" s="78">
        <v>2</v>
      </c>
      <c r="F83" s="63">
        <v>4</v>
      </c>
      <c r="G83" s="78">
        <v>1</v>
      </c>
      <c r="H83" s="63">
        <v>3</v>
      </c>
      <c r="I83" s="78">
        <v>2</v>
      </c>
      <c r="J83" s="63">
        <v>4</v>
      </c>
      <c r="K83" s="63">
        <v>0</v>
      </c>
      <c r="L83" s="63">
        <v>0</v>
      </c>
    </row>
    <row r="84" spans="1:12" ht="16.2" customHeight="1" x14ac:dyDescent="0.2">
      <c r="A84" s="143" t="s">
        <v>142</v>
      </c>
      <c r="B84" s="144"/>
      <c r="C84" s="138">
        <v>8</v>
      </c>
      <c r="D84" s="139">
        <v>5</v>
      </c>
      <c r="E84" s="140">
        <v>8</v>
      </c>
      <c r="F84" s="141">
        <v>0</v>
      </c>
      <c r="G84" s="140">
        <v>0</v>
      </c>
      <c r="H84" s="141">
        <v>0</v>
      </c>
      <c r="I84" s="140">
        <v>0</v>
      </c>
      <c r="J84" s="141">
        <v>0</v>
      </c>
      <c r="K84" s="141">
        <v>0</v>
      </c>
      <c r="L84" s="141">
        <v>0</v>
      </c>
    </row>
    <row r="85" spans="1:12" ht="16.2" customHeight="1" x14ac:dyDescent="0.2">
      <c r="A85" s="143" t="s">
        <v>57</v>
      </c>
      <c r="B85" s="144"/>
      <c r="C85" s="138">
        <v>17</v>
      </c>
      <c r="D85" s="139">
        <v>50</v>
      </c>
      <c r="E85" s="140">
        <v>4</v>
      </c>
      <c r="F85" s="141">
        <v>0</v>
      </c>
      <c r="G85" s="140">
        <v>1</v>
      </c>
      <c r="H85" s="141">
        <v>2</v>
      </c>
      <c r="I85" s="140">
        <v>1</v>
      </c>
      <c r="J85" s="141">
        <v>9</v>
      </c>
      <c r="K85" s="141">
        <v>0</v>
      </c>
      <c r="L85" s="141">
        <v>0</v>
      </c>
    </row>
    <row r="86" spans="1:12" ht="16.2" customHeight="1" x14ac:dyDescent="0.2">
      <c r="A86" s="143" t="s">
        <v>58</v>
      </c>
      <c r="B86" s="144"/>
      <c r="C86" s="138">
        <v>11</v>
      </c>
      <c r="D86" s="139">
        <v>35</v>
      </c>
      <c r="E86" s="140">
        <v>1</v>
      </c>
      <c r="F86" s="141">
        <v>2</v>
      </c>
      <c r="G86" s="140">
        <v>0</v>
      </c>
      <c r="H86" s="141">
        <v>1</v>
      </c>
      <c r="I86" s="140">
        <v>6</v>
      </c>
      <c r="J86" s="141">
        <v>1</v>
      </c>
      <c r="K86" s="141">
        <v>0</v>
      </c>
      <c r="L86" s="141">
        <v>0</v>
      </c>
    </row>
    <row r="87" spans="1:12" ht="16.2" customHeight="1" x14ac:dyDescent="0.2">
      <c r="A87" s="58" t="s">
        <v>53</v>
      </c>
      <c r="B87" s="59"/>
      <c r="C87" s="74">
        <f>SUM(C79:C86)</f>
        <v>112</v>
      </c>
      <c r="D87" s="77">
        <v>43</v>
      </c>
      <c r="E87" s="76">
        <f>SUM(E79:E86)</f>
        <v>20</v>
      </c>
      <c r="F87" s="76">
        <f t="shared" ref="F87:L87" si="7">SUM(F79:F86)</f>
        <v>19</v>
      </c>
      <c r="G87" s="76">
        <f t="shared" si="7"/>
        <v>11</v>
      </c>
      <c r="H87" s="76">
        <f t="shared" si="7"/>
        <v>14</v>
      </c>
      <c r="I87" s="76">
        <f t="shared" si="7"/>
        <v>13</v>
      </c>
      <c r="J87" s="76">
        <f t="shared" si="7"/>
        <v>25</v>
      </c>
      <c r="K87" s="76">
        <f t="shared" si="7"/>
        <v>10</v>
      </c>
      <c r="L87" s="76">
        <f t="shared" si="7"/>
        <v>0</v>
      </c>
    </row>
    <row r="88" spans="1:12" ht="16.2" customHeight="1" x14ac:dyDescent="0.2">
      <c r="D88" s="21"/>
      <c r="E88" s="21"/>
      <c r="G88" s="21"/>
      <c r="I88" s="21"/>
      <c r="L88" s="21"/>
    </row>
    <row r="89" spans="1:12" ht="16.2" hidden="1" customHeight="1" x14ac:dyDescent="0.25">
      <c r="A89" s="34" t="s">
        <v>59</v>
      </c>
      <c r="B89" s="33"/>
      <c r="C89" s="43" t="s">
        <v>2</v>
      </c>
      <c r="D89" s="120" t="s">
        <v>3</v>
      </c>
      <c r="E89" s="45"/>
      <c r="F89" s="45"/>
      <c r="G89" s="46" t="s">
        <v>89</v>
      </c>
      <c r="H89" s="46" t="s">
        <v>91</v>
      </c>
      <c r="I89" s="46" t="s">
        <v>93</v>
      </c>
      <c r="J89" s="46" t="s">
        <v>95</v>
      </c>
      <c r="K89" s="46" t="s">
        <v>97</v>
      </c>
      <c r="L89" s="47"/>
    </row>
    <row r="90" spans="1:12" ht="16.2" hidden="1" customHeight="1" thickBot="1" x14ac:dyDescent="0.3">
      <c r="A90" s="35" t="s">
        <v>60</v>
      </c>
      <c r="B90" s="18"/>
      <c r="C90" s="44" t="s">
        <v>4</v>
      </c>
      <c r="D90" s="121" t="s">
        <v>5</v>
      </c>
      <c r="E90" s="48" t="s">
        <v>87</v>
      </c>
      <c r="F90" s="48" t="s">
        <v>88</v>
      </c>
      <c r="G90" s="48" t="s">
        <v>90</v>
      </c>
      <c r="H90" s="48" t="s">
        <v>92</v>
      </c>
      <c r="I90" s="48" t="s">
        <v>94</v>
      </c>
      <c r="J90" s="48" t="s">
        <v>96</v>
      </c>
      <c r="K90" s="48" t="s">
        <v>98</v>
      </c>
      <c r="L90" s="49" t="s">
        <v>99</v>
      </c>
    </row>
    <row r="91" spans="1:12" ht="16.2" hidden="1" customHeight="1" thickTop="1" x14ac:dyDescent="0.25">
      <c r="A91" s="33"/>
      <c r="B91" s="23"/>
      <c r="C91" s="38"/>
      <c r="D91" s="118"/>
      <c r="E91" s="36"/>
      <c r="F91" s="36"/>
      <c r="G91" s="36"/>
      <c r="H91" s="36"/>
      <c r="I91" s="36"/>
      <c r="J91" s="36"/>
      <c r="K91" s="36"/>
      <c r="L91" s="37"/>
    </row>
    <row r="92" spans="1:12" ht="16.2" hidden="1" customHeight="1" x14ac:dyDescent="0.2">
      <c r="A92" s="7" t="s">
        <v>61</v>
      </c>
      <c r="B92" s="6"/>
      <c r="C92" s="32">
        <v>0</v>
      </c>
      <c r="D92" s="119">
        <v>0</v>
      </c>
      <c r="E92" s="29">
        <v>0</v>
      </c>
      <c r="F92" s="21">
        <v>0</v>
      </c>
      <c r="G92" s="29">
        <v>0</v>
      </c>
      <c r="H92" s="21">
        <v>0</v>
      </c>
      <c r="I92" s="29">
        <v>0</v>
      </c>
      <c r="J92" s="21">
        <v>0</v>
      </c>
      <c r="K92" s="21">
        <v>0</v>
      </c>
      <c r="L92" s="21">
        <v>0</v>
      </c>
    </row>
    <row r="93" spans="1:12" ht="16.2" hidden="1" customHeight="1" x14ac:dyDescent="0.2">
      <c r="A93" s="7" t="s">
        <v>62</v>
      </c>
      <c r="B93" s="6"/>
      <c r="C93" s="32">
        <v>0</v>
      </c>
      <c r="D93" s="119">
        <v>0</v>
      </c>
      <c r="E93" s="29">
        <v>0</v>
      </c>
      <c r="F93" s="21">
        <v>0</v>
      </c>
      <c r="G93" s="29">
        <v>0</v>
      </c>
      <c r="H93" s="21">
        <v>0</v>
      </c>
      <c r="I93" s="29">
        <v>0</v>
      </c>
      <c r="J93" s="21">
        <v>0</v>
      </c>
      <c r="K93" s="21">
        <v>0</v>
      </c>
      <c r="L93" s="21">
        <v>0</v>
      </c>
    </row>
    <row r="94" spans="1:12" ht="16.2" hidden="1" customHeight="1" x14ac:dyDescent="0.2">
      <c r="A94" s="58" t="s">
        <v>53</v>
      </c>
      <c r="B94" s="59"/>
      <c r="C94" s="55">
        <v>0</v>
      </c>
      <c r="D94" s="57">
        <v>0</v>
      </c>
      <c r="E94" s="56">
        <v>0</v>
      </c>
      <c r="F94" s="56">
        <v>0</v>
      </c>
      <c r="G94" s="56">
        <f t="shared" ref="G94:L94" si="8">SUM(G92:G93)</f>
        <v>0</v>
      </c>
      <c r="H94" s="56">
        <f t="shared" si="8"/>
        <v>0</v>
      </c>
      <c r="I94" s="56">
        <f t="shared" si="8"/>
        <v>0</v>
      </c>
      <c r="J94" s="56">
        <f t="shared" si="8"/>
        <v>0</v>
      </c>
      <c r="K94" s="56">
        <f t="shared" si="8"/>
        <v>0</v>
      </c>
      <c r="L94" s="57">
        <f t="shared" si="8"/>
        <v>0</v>
      </c>
    </row>
    <row r="95" spans="1:12" ht="16.2" hidden="1" customHeight="1" x14ac:dyDescent="0.2">
      <c r="D95" s="21"/>
      <c r="E95" s="21"/>
      <c r="G95" s="21"/>
      <c r="I95" s="21"/>
      <c r="L95" s="21"/>
    </row>
    <row r="96" spans="1:12" ht="16.2" customHeight="1" x14ac:dyDescent="0.2"/>
    <row r="97" spans="1:12" ht="16.2" customHeight="1" x14ac:dyDescent="0.25">
      <c r="A97" s="34" t="s">
        <v>63</v>
      </c>
      <c r="B97" s="23"/>
      <c r="C97" s="43" t="s">
        <v>2</v>
      </c>
      <c r="D97" s="120" t="s">
        <v>3</v>
      </c>
      <c r="E97" s="45"/>
      <c r="F97" s="45"/>
      <c r="G97" s="46" t="s">
        <v>89</v>
      </c>
      <c r="H97" s="46" t="s">
        <v>91</v>
      </c>
      <c r="I97" s="46" t="s">
        <v>93</v>
      </c>
      <c r="J97" s="46" t="s">
        <v>95</v>
      </c>
      <c r="K97" s="46" t="s">
        <v>97</v>
      </c>
      <c r="L97" s="47"/>
    </row>
    <row r="98" spans="1:12" ht="16.2" customHeight="1" thickBot="1" x14ac:dyDescent="0.3">
      <c r="A98" s="35" t="s">
        <v>64</v>
      </c>
      <c r="B98" s="18"/>
      <c r="C98" s="44" t="s">
        <v>4</v>
      </c>
      <c r="D98" s="121" t="s">
        <v>5</v>
      </c>
      <c r="E98" s="48" t="s">
        <v>87</v>
      </c>
      <c r="F98" s="48" t="s">
        <v>88</v>
      </c>
      <c r="G98" s="48" t="s">
        <v>90</v>
      </c>
      <c r="H98" s="48" t="s">
        <v>92</v>
      </c>
      <c r="I98" s="48" t="s">
        <v>94</v>
      </c>
      <c r="J98" s="48" t="s">
        <v>96</v>
      </c>
      <c r="K98" s="48" t="s">
        <v>98</v>
      </c>
      <c r="L98" s="49" t="s">
        <v>99</v>
      </c>
    </row>
    <row r="99" spans="1:12" ht="16.2" customHeight="1" thickTop="1" x14ac:dyDescent="0.2">
      <c r="C99" s="32"/>
      <c r="D99" s="117"/>
      <c r="E99" s="29"/>
      <c r="G99" s="29"/>
      <c r="I99" s="29"/>
      <c r="L99" s="21"/>
    </row>
    <row r="100" spans="1:12" ht="16.2" customHeight="1" x14ac:dyDescent="0.2">
      <c r="A100" s="7" t="s">
        <v>65</v>
      </c>
      <c r="B100" s="6"/>
      <c r="C100" s="62">
        <v>4</v>
      </c>
      <c r="D100" s="73">
        <v>61</v>
      </c>
      <c r="E100" s="78">
        <v>0</v>
      </c>
      <c r="F100" s="63">
        <v>0</v>
      </c>
      <c r="G100" s="78">
        <v>2</v>
      </c>
      <c r="H100" s="63">
        <v>0</v>
      </c>
      <c r="I100" s="78">
        <v>0</v>
      </c>
      <c r="J100" s="63">
        <v>1</v>
      </c>
      <c r="K100" s="63">
        <v>1</v>
      </c>
      <c r="L100" s="63">
        <v>0</v>
      </c>
    </row>
    <row r="101" spans="1:12" ht="16.2" customHeight="1" x14ac:dyDescent="0.2">
      <c r="A101" s="7" t="s">
        <v>66</v>
      </c>
      <c r="B101" s="6"/>
      <c r="C101" s="62">
        <v>1</v>
      </c>
      <c r="D101" s="73">
        <v>42</v>
      </c>
      <c r="E101" s="78">
        <v>0</v>
      </c>
      <c r="F101" s="63">
        <v>0</v>
      </c>
      <c r="G101" s="78">
        <v>0</v>
      </c>
      <c r="H101" s="63">
        <v>0</v>
      </c>
      <c r="I101" s="78">
        <v>1</v>
      </c>
      <c r="J101" s="63">
        <v>0</v>
      </c>
      <c r="K101" s="63">
        <v>0</v>
      </c>
      <c r="L101" s="63">
        <v>0</v>
      </c>
    </row>
    <row r="102" spans="1:12" ht="16.2" customHeight="1" x14ac:dyDescent="0.2">
      <c r="A102" s="7" t="s">
        <v>161</v>
      </c>
      <c r="B102" s="6"/>
      <c r="C102" s="62">
        <v>2</v>
      </c>
      <c r="D102" s="73">
        <v>64</v>
      </c>
      <c r="E102" s="78">
        <v>0</v>
      </c>
      <c r="F102" s="63">
        <v>0</v>
      </c>
      <c r="G102" s="78">
        <v>0</v>
      </c>
      <c r="H102" s="63">
        <v>0</v>
      </c>
      <c r="I102" s="78">
        <v>0</v>
      </c>
      <c r="J102" s="63">
        <v>2</v>
      </c>
      <c r="K102" s="63">
        <v>0</v>
      </c>
      <c r="L102" s="63">
        <v>0</v>
      </c>
    </row>
    <row r="103" spans="1:12" ht="16.2" customHeight="1" x14ac:dyDescent="0.2">
      <c r="A103" s="7" t="s">
        <v>179</v>
      </c>
      <c r="B103" s="6"/>
      <c r="C103" s="62">
        <v>1</v>
      </c>
      <c r="D103" s="73">
        <v>24</v>
      </c>
      <c r="E103" s="78">
        <v>0</v>
      </c>
      <c r="F103" s="63">
        <v>0</v>
      </c>
      <c r="G103" s="78">
        <v>1</v>
      </c>
      <c r="H103" s="63">
        <v>0</v>
      </c>
      <c r="I103" s="78">
        <v>0</v>
      </c>
      <c r="J103" s="63">
        <v>0</v>
      </c>
      <c r="K103" s="63">
        <v>0</v>
      </c>
      <c r="L103" s="63">
        <v>0</v>
      </c>
    </row>
    <row r="104" spans="1:12" ht="16.2" customHeight="1" x14ac:dyDescent="0.2">
      <c r="A104" s="143" t="s">
        <v>149</v>
      </c>
      <c r="B104" s="144"/>
      <c r="C104" s="138">
        <v>1</v>
      </c>
      <c r="D104" s="139">
        <v>35</v>
      </c>
      <c r="E104" s="140">
        <v>0</v>
      </c>
      <c r="F104" s="141">
        <v>0</v>
      </c>
      <c r="G104" s="140">
        <v>0</v>
      </c>
      <c r="H104" s="141">
        <v>1</v>
      </c>
      <c r="I104" s="140">
        <v>0</v>
      </c>
      <c r="J104" s="141">
        <v>0</v>
      </c>
      <c r="K104" s="141">
        <v>0</v>
      </c>
      <c r="L104" s="141">
        <v>0</v>
      </c>
    </row>
    <row r="105" spans="1:12" ht="16.2" customHeight="1" x14ac:dyDescent="0.2">
      <c r="A105" s="143" t="s">
        <v>67</v>
      </c>
      <c r="B105" s="144"/>
      <c r="C105" s="138">
        <v>3</v>
      </c>
      <c r="D105" s="139">
        <v>84</v>
      </c>
      <c r="E105" s="140">
        <v>0</v>
      </c>
      <c r="F105" s="141">
        <v>0</v>
      </c>
      <c r="G105" s="140">
        <v>0</v>
      </c>
      <c r="H105" s="141">
        <v>0</v>
      </c>
      <c r="I105" s="140">
        <v>0</v>
      </c>
      <c r="J105" s="141">
        <v>3</v>
      </c>
      <c r="K105" s="141">
        <v>0</v>
      </c>
      <c r="L105" s="141">
        <v>0</v>
      </c>
    </row>
    <row r="106" spans="1:12" ht="16.2" customHeight="1" x14ac:dyDescent="0.2">
      <c r="A106" s="143" t="s">
        <v>68</v>
      </c>
      <c r="B106" s="144"/>
      <c r="C106" s="138">
        <v>2</v>
      </c>
      <c r="D106" s="139">
        <v>72</v>
      </c>
      <c r="E106" s="140">
        <v>0</v>
      </c>
      <c r="F106" s="141">
        <v>0</v>
      </c>
      <c r="G106" s="140">
        <v>0</v>
      </c>
      <c r="H106" s="141">
        <v>0</v>
      </c>
      <c r="I106" s="140">
        <v>0</v>
      </c>
      <c r="J106" s="141">
        <v>2</v>
      </c>
      <c r="K106" s="141">
        <v>0</v>
      </c>
      <c r="L106" s="141">
        <v>0</v>
      </c>
    </row>
    <row r="107" spans="1:12" ht="16.2" customHeight="1" x14ac:dyDescent="0.2">
      <c r="A107" s="126" t="s">
        <v>69</v>
      </c>
      <c r="B107" s="127"/>
      <c r="C107" s="95">
        <v>6</v>
      </c>
      <c r="D107" s="98">
        <v>40</v>
      </c>
      <c r="E107" s="96">
        <v>0</v>
      </c>
      <c r="F107" s="97">
        <v>1</v>
      </c>
      <c r="G107" s="96">
        <v>0</v>
      </c>
      <c r="H107" s="97">
        <v>1</v>
      </c>
      <c r="I107" s="96">
        <v>3</v>
      </c>
      <c r="J107" s="97">
        <v>1</v>
      </c>
      <c r="K107" s="97">
        <v>0</v>
      </c>
      <c r="L107" s="97">
        <v>0</v>
      </c>
    </row>
    <row r="108" spans="1:12" ht="16.2" customHeight="1" x14ac:dyDescent="0.2">
      <c r="A108" s="7" t="s">
        <v>70</v>
      </c>
      <c r="B108" s="6"/>
      <c r="C108" s="62">
        <v>0</v>
      </c>
      <c r="D108" s="73">
        <v>0</v>
      </c>
      <c r="E108" s="78">
        <v>0</v>
      </c>
      <c r="F108" s="63">
        <v>0</v>
      </c>
      <c r="G108" s="78">
        <v>0</v>
      </c>
      <c r="H108" s="63">
        <v>0</v>
      </c>
      <c r="I108" s="78">
        <v>0</v>
      </c>
      <c r="J108" s="63">
        <v>0</v>
      </c>
      <c r="K108" s="63">
        <v>0</v>
      </c>
      <c r="L108" s="63">
        <v>0</v>
      </c>
    </row>
    <row r="109" spans="1:12" ht="16.2" customHeight="1" x14ac:dyDescent="0.2">
      <c r="A109" s="58" t="s">
        <v>53</v>
      </c>
      <c r="B109" s="59"/>
      <c r="C109" s="74">
        <f>SUM(C100:C108)</f>
        <v>20</v>
      </c>
      <c r="D109" s="77">
        <v>55</v>
      </c>
      <c r="E109" s="76">
        <f t="shared" ref="E109:L109" si="9">SUM(E100:E108)</f>
        <v>0</v>
      </c>
      <c r="F109" s="76">
        <f t="shared" si="9"/>
        <v>1</v>
      </c>
      <c r="G109" s="76">
        <f t="shared" si="9"/>
        <v>3</v>
      </c>
      <c r="H109" s="76">
        <f t="shared" si="9"/>
        <v>2</v>
      </c>
      <c r="I109" s="76">
        <f t="shared" si="9"/>
        <v>4</v>
      </c>
      <c r="J109" s="76">
        <f t="shared" si="9"/>
        <v>9</v>
      </c>
      <c r="K109" s="76">
        <f t="shared" si="9"/>
        <v>1</v>
      </c>
      <c r="L109" s="77">
        <f t="shared" si="9"/>
        <v>0</v>
      </c>
    </row>
    <row r="110" spans="1:12" ht="16.2" customHeight="1" x14ac:dyDescent="0.2"/>
    <row r="111" spans="1:12" ht="16.2" customHeight="1" x14ac:dyDescent="0.2"/>
    <row r="112" spans="1:12" ht="16.2" customHeight="1" x14ac:dyDescent="0.25">
      <c r="A112" s="34" t="s">
        <v>71</v>
      </c>
      <c r="B112" s="33"/>
      <c r="C112" s="43" t="s">
        <v>2</v>
      </c>
      <c r="D112" s="120" t="s">
        <v>3</v>
      </c>
      <c r="E112" s="45"/>
      <c r="F112" s="45"/>
      <c r="G112" s="46" t="s">
        <v>89</v>
      </c>
      <c r="H112" s="46" t="s">
        <v>91</v>
      </c>
      <c r="I112" s="46" t="s">
        <v>93</v>
      </c>
      <c r="J112" s="46" t="s">
        <v>95</v>
      </c>
      <c r="K112" s="46" t="s">
        <v>97</v>
      </c>
      <c r="L112" s="47"/>
    </row>
    <row r="113" spans="1:12" ht="16.2" customHeight="1" thickBot="1" x14ac:dyDescent="0.3">
      <c r="A113" s="18"/>
      <c r="B113" s="18"/>
      <c r="C113" s="44" t="s">
        <v>4</v>
      </c>
      <c r="D113" s="121" t="s">
        <v>5</v>
      </c>
      <c r="E113" s="48" t="s">
        <v>87</v>
      </c>
      <c r="F113" s="48" t="s">
        <v>88</v>
      </c>
      <c r="G113" s="48" t="s">
        <v>90</v>
      </c>
      <c r="H113" s="48" t="s">
        <v>92</v>
      </c>
      <c r="I113" s="48" t="s">
        <v>94</v>
      </c>
      <c r="J113" s="48" t="s">
        <v>96</v>
      </c>
      <c r="K113" s="48" t="s">
        <v>98</v>
      </c>
      <c r="L113" s="49" t="s">
        <v>99</v>
      </c>
    </row>
    <row r="114" spans="1:12" ht="16.2" customHeight="1" thickTop="1" x14ac:dyDescent="0.2">
      <c r="A114" s="15"/>
      <c r="B114" s="6"/>
      <c r="C114" s="32"/>
      <c r="D114" s="117"/>
      <c r="E114" s="29"/>
      <c r="G114" s="29"/>
      <c r="I114" s="29"/>
      <c r="L114" s="21"/>
    </row>
    <row r="115" spans="1:12" ht="16.2" customHeight="1" x14ac:dyDescent="0.2">
      <c r="A115" s="15" t="s">
        <v>102</v>
      </c>
      <c r="C115" s="62">
        <v>5</v>
      </c>
      <c r="D115" s="73">
        <v>14</v>
      </c>
      <c r="E115" s="78">
        <v>3</v>
      </c>
      <c r="F115" s="63">
        <v>1</v>
      </c>
      <c r="G115" s="78">
        <v>0</v>
      </c>
      <c r="H115" s="63">
        <v>1</v>
      </c>
      <c r="I115" s="78">
        <v>0</v>
      </c>
      <c r="J115" s="63">
        <v>0</v>
      </c>
      <c r="K115" s="63">
        <v>0</v>
      </c>
      <c r="L115" s="63">
        <v>0</v>
      </c>
    </row>
    <row r="116" spans="1:12" ht="16.2" customHeight="1" x14ac:dyDescent="0.2">
      <c r="A116" s="15" t="s">
        <v>106</v>
      </c>
      <c r="C116" s="62">
        <v>12</v>
      </c>
      <c r="D116" s="73">
        <v>12</v>
      </c>
      <c r="E116" s="78">
        <v>3</v>
      </c>
      <c r="F116" s="63">
        <v>9</v>
      </c>
      <c r="G116" s="78">
        <v>0</v>
      </c>
      <c r="H116" s="63">
        <v>0</v>
      </c>
      <c r="I116" s="78">
        <v>0</v>
      </c>
      <c r="J116" s="63">
        <v>0</v>
      </c>
      <c r="K116" s="63">
        <v>0</v>
      </c>
      <c r="L116" s="63">
        <v>0</v>
      </c>
    </row>
    <row r="117" spans="1:12" ht="16.2" customHeight="1" x14ac:dyDescent="0.2">
      <c r="A117" s="15" t="s">
        <v>72</v>
      </c>
      <c r="C117" s="62">
        <v>10</v>
      </c>
      <c r="D117" s="73">
        <v>4</v>
      </c>
      <c r="E117" s="78">
        <v>9</v>
      </c>
      <c r="F117" s="63">
        <v>1</v>
      </c>
      <c r="G117" s="78">
        <v>0</v>
      </c>
      <c r="H117" s="63">
        <v>0</v>
      </c>
      <c r="I117" s="78">
        <v>0</v>
      </c>
      <c r="J117" s="63">
        <v>0</v>
      </c>
      <c r="K117" s="63">
        <v>0</v>
      </c>
      <c r="L117" s="63">
        <v>0</v>
      </c>
    </row>
    <row r="118" spans="1:12" ht="16.2" customHeight="1" x14ac:dyDescent="0.2">
      <c r="A118" s="136" t="s">
        <v>73</v>
      </c>
      <c r="B118" s="137"/>
      <c r="C118" s="138">
        <v>4</v>
      </c>
      <c r="D118" s="139">
        <v>18</v>
      </c>
      <c r="E118" s="140">
        <v>2</v>
      </c>
      <c r="F118" s="141">
        <v>1</v>
      </c>
      <c r="G118" s="140">
        <v>0</v>
      </c>
      <c r="H118" s="141">
        <v>0</v>
      </c>
      <c r="I118" s="140">
        <v>1</v>
      </c>
      <c r="J118" s="141">
        <v>0</v>
      </c>
      <c r="K118" s="141">
        <v>0</v>
      </c>
      <c r="L118" s="141">
        <v>0</v>
      </c>
    </row>
    <row r="119" spans="1:12" ht="16.2" customHeight="1" x14ac:dyDescent="0.2">
      <c r="A119" s="136" t="s">
        <v>74</v>
      </c>
      <c r="B119" s="137"/>
      <c r="C119" s="138">
        <v>3</v>
      </c>
      <c r="D119" s="139">
        <v>49</v>
      </c>
      <c r="E119" s="140">
        <v>2</v>
      </c>
      <c r="F119" s="141">
        <v>0</v>
      </c>
      <c r="G119" s="140">
        <v>0</v>
      </c>
      <c r="H119" s="141">
        <v>0</v>
      </c>
      <c r="I119" s="140">
        <v>0</v>
      </c>
      <c r="J119" s="141">
        <v>0</v>
      </c>
      <c r="K119" s="141">
        <v>1</v>
      </c>
      <c r="L119" s="141">
        <v>0</v>
      </c>
    </row>
    <row r="120" spans="1:12" ht="16.2" customHeight="1" x14ac:dyDescent="0.2">
      <c r="A120" s="136" t="s">
        <v>71</v>
      </c>
      <c r="B120" s="137"/>
      <c r="C120" s="138">
        <v>3</v>
      </c>
      <c r="D120" s="139">
        <v>19</v>
      </c>
      <c r="E120" s="140">
        <v>0</v>
      </c>
      <c r="F120" s="141">
        <v>2</v>
      </c>
      <c r="G120" s="140">
        <v>0</v>
      </c>
      <c r="H120" s="141">
        <v>1</v>
      </c>
      <c r="I120" s="140">
        <v>0</v>
      </c>
      <c r="J120" s="141">
        <v>0</v>
      </c>
      <c r="K120" s="141">
        <v>0</v>
      </c>
      <c r="L120" s="141">
        <v>0</v>
      </c>
    </row>
    <row r="121" spans="1:12" s="107" customFormat="1" ht="16.2" customHeight="1" x14ac:dyDescent="0.2">
      <c r="A121" s="105" t="s">
        <v>145</v>
      </c>
      <c r="B121" s="106"/>
      <c r="C121" s="95">
        <v>2</v>
      </c>
      <c r="D121" s="98">
        <v>5</v>
      </c>
      <c r="E121" s="96">
        <v>2</v>
      </c>
      <c r="F121" s="97">
        <v>0</v>
      </c>
      <c r="G121" s="96">
        <v>0</v>
      </c>
      <c r="H121" s="97">
        <v>0</v>
      </c>
      <c r="I121" s="96">
        <v>0</v>
      </c>
      <c r="J121" s="97">
        <v>0</v>
      </c>
      <c r="K121" s="97">
        <v>0</v>
      </c>
      <c r="L121" s="97">
        <v>0</v>
      </c>
    </row>
    <row r="122" spans="1:12" ht="16.2" customHeight="1" x14ac:dyDescent="0.2">
      <c r="A122" s="15" t="s">
        <v>75</v>
      </c>
      <c r="C122" s="62">
        <v>25</v>
      </c>
      <c r="D122" s="73">
        <v>22</v>
      </c>
      <c r="E122" s="78">
        <v>15</v>
      </c>
      <c r="F122" s="63">
        <v>6</v>
      </c>
      <c r="G122" s="78">
        <v>0</v>
      </c>
      <c r="H122" s="63">
        <v>0</v>
      </c>
      <c r="I122" s="78">
        <v>1</v>
      </c>
      <c r="J122" s="63">
        <v>1</v>
      </c>
      <c r="K122" s="63">
        <v>2</v>
      </c>
      <c r="L122" s="63">
        <v>0</v>
      </c>
    </row>
    <row r="123" spans="1:12" ht="16.2" customHeight="1" x14ac:dyDescent="0.2">
      <c r="A123" s="15" t="s">
        <v>143</v>
      </c>
      <c r="C123" s="62">
        <v>0</v>
      </c>
      <c r="D123" s="73">
        <v>0</v>
      </c>
      <c r="E123" s="78">
        <v>0</v>
      </c>
      <c r="F123" s="63">
        <v>0</v>
      </c>
      <c r="G123" s="78">
        <v>0</v>
      </c>
      <c r="H123" s="63">
        <v>0</v>
      </c>
      <c r="I123" s="78">
        <v>0</v>
      </c>
      <c r="J123" s="63">
        <v>0</v>
      </c>
      <c r="K123" s="63">
        <v>0</v>
      </c>
      <c r="L123" s="63">
        <v>0</v>
      </c>
    </row>
    <row r="124" spans="1:12" ht="16.2" customHeight="1" x14ac:dyDescent="0.2">
      <c r="A124" s="136" t="s">
        <v>147</v>
      </c>
      <c r="B124" s="137"/>
      <c r="C124" s="138">
        <v>11</v>
      </c>
      <c r="D124" s="139">
        <v>12</v>
      </c>
      <c r="E124" s="140">
        <v>1</v>
      </c>
      <c r="F124" s="141">
        <v>10</v>
      </c>
      <c r="G124" s="140">
        <v>0</v>
      </c>
      <c r="H124" s="141">
        <v>0</v>
      </c>
      <c r="I124" s="140">
        <v>0</v>
      </c>
      <c r="J124" s="141">
        <v>0</v>
      </c>
      <c r="K124" s="141">
        <v>0</v>
      </c>
      <c r="L124" s="141">
        <v>0</v>
      </c>
    </row>
    <row r="125" spans="1:12" ht="16.2" customHeight="1" x14ac:dyDescent="0.2">
      <c r="A125" s="136" t="s">
        <v>140</v>
      </c>
      <c r="B125" s="137"/>
      <c r="C125" s="138">
        <v>5</v>
      </c>
      <c r="D125" s="139">
        <v>6</v>
      </c>
      <c r="E125" s="140">
        <v>4</v>
      </c>
      <c r="F125" s="141">
        <v>1</v>
      </c>
      <c r="G125" s="140">
        <v>0</v>
      </c>
      <c r="H125" s="141">
        <v>0</v>
      </c>
      <c r="I125" s="140">
        <v>0</v>
      </c>
      <c r="J125" s="141">
        <v>0</v>
      </c>
      <c r="K125" s="141">
        <v>0</v>
      </c>
      <c r="L125" s="141">
        <v>0</v>
      </c>
    </row>
    <row r="126" spans="1:12" ht="16.2" customHeight="1" x14ac:dyDescent="0.2">
      <c r="A126" s="52" t="s">
        <v>76</v>
      </c>
      <c r="B126" s="51"/>
      <c r="C126" s="79">
        <f>SUM(C127:C137)</f>
        <v>30</v>
      </c>
      <c r="D126" s="116"/>
      <c r="E126" s="80">
        <f>SUM(E127:E137)</f>
        <v>13</v>
      </c>
      <c r="F126" s="80">
        <f t="shared" ref="F126:K126" si="10">SUM(F127:F137)</f>
        <v>14</v>
      </c>
      <c r="G126" s="80">
        <f t="shared" si="10"/>
        <v>3</v>
      </c>
      <c r="H126" s="80">
        <f t="shared" si="10"/>
        <v>0</v>
      </c>
      <c r="I126" s="80">
        <f t="shared" si="10"/>
        <v>0</v>
      </c>
      <c r="J126" s="80">
        <f t="shared" si="10"/>
        <v>0</v>
      </c>
      <c r="K126" s="80">
        <f t="shared" si="10"/>
        <v>0</v>
      </c>
      <c r="L126" s="80">
        <v>0</v>
      </c>
    </row>
    <row r="127" spans="1:12" ht="16.2" customHeight="1" x14ac:dyDescent="0.2">
      <c r="A127" s="15"/>
      <c r="B127" s="11" t="s">
        <v>137</v>
      </c>
      <c r="C127" s="66">
        <v>0</v>
      </c>
      <c r="D127" s="68">
        <v>0</v>
      </c>
      <c r="E127" s="81">
        <v>0</v>
      </c>
      <c r="F127" s="67">
        <v>0</v>
      </c>
      <c r="G127" s="81">
        <v>0</v>
      </c>
      <c r="H127" s="67">
        <v>0</v>
      </c>
      <c r="I127" s="81">
        <v>0</v>
      </c>
      <c r="J127" s="67">
        <v>0</v>
      </c>
      <c r="K127" s="67">
        <v>0</v>
      </c>
      <c r="L127" s="68">
        <v>0</v>
      </c>
    </row>
    <row r="128" spans="1:12" ht="16.2" customHeight="1" x14ac:dyDescent="0.2">
      <c r="A128" s="15"/>
      <c r="B128" s="13" t="s">
        <v>146</v>
      </c>
      <c r="C128" s="62">
        <v>1</v>
      </c>
      <c r="D128" s="73">
        <v>20</v>
      </c>
      <c r="E128" s="78">
        <v>0</v>
      </c>
      <c r="F128" s="63">
        <v>0</v>
      </c>
      <c r="G128" s="78">
        <v>1</v>
      </c>
      <c r="H128" s="63">
        <v>0</v>
      </c>
      <c r="I128" s="78">
        <v>0</v>
      </c>
      <c r="J128" s="63">
        <v>0</v>
      </c>
      <c r="K128" s="63">
        <v>0</v>
      </c>
      <c r="L128" s="73">
        <v>0</v>
      </c>
    </row>
    <row r="129" spans="1:12" ht="16.2" customHeight="1" x14ac:dyDescent="0.2">
      <c r="A129" s="15"/>
      <c r="B129" s="13" t="s">
        <v>21</v>
      </c>
      <c r="C129" s="62">
        <v>3</v>
      </c>
      <c r="D129" s="98">
        <v>13</v>
      </c>
      <c r="E129" s="78">
        <v>1</v>
      </c>
      <c r="F129" s="63">
        <v>1</v>
      </c>
      <c r="G129" s="78">
        <v>1</v>
      </c>
      <c r="H129" s="63">
        <v>0</v>
      </c>
      <c r="I129" s="78">
        <v>0</v>
      </c>
      <c r="J129" s="63">
        <v>0</v>
      </c>
      <c r="K129" s="63">
        <v>0</v>
      </c>
      <c r="L129" s="73">
        <v>0</v>
      </c>
    </row>
    <row r="130" spans="1:12" ht="16.2" customHeight="1" x14ac:dyDescent="0.2">
      <c r="A130" s="15"/>
      <c r="B130" s="142" t="s">
        <v>150</v>
      </c>
      <c r="C130" s="138">
        <v>2</v>
      </c>
      <c r="D130" s="139">
        <v>12</v>
      </c>
      <c r="E130" s="140">
        <v>1</v>
      </c>
      <c r="F130" s="141">
        <v>1</v>
      </c>
      <c r="G130" s="140">
        <v>0</v>
      </c>
      <c r="H130" s="141">
        <v>0</v>
      </c>
      <c r="I130" s="140">
        <v>0</v>
      </c>
      <c r="J130" s="141">
        <v>0</v>
      </c>
      <c r="K130" s="141">
        <v>0</v>
      </c>
      <c r="L130" s="139">
        <v>0</v>
      </c>
    </row>
    <row r="131" spans="1:12" ht="16.2" customHeight="1" x14ac:dyDescent="0.2">
      <c r="A131" s="15"/>
      <c r="B131" s="142" t="s">
        <v>30</v>
      </c>
      <c r="C131" s="138">
        <v>7</v>
      </c>
      <c r="D131" s="139">
        <v>9</v>
      </c>
      <c r="E131" s="140">
        <v>3</v>
      </c>
      <c r="F131" s="141">
        <v>4</v>
      </c>
      <c r="G131" s="140">
        <v>0</v>
      </c>
      <c r="H131" s="141">
        <v>0</v>
      </c>
      <c r="I131" s="140">
        <v>0</v>
      </c>
      <c r="J131" s="141">
        <v>0</v>
      </c>
      <c r="K131" s="141">
        <v>0</v>
      </c>
      <c r="L131" s="139">
        <v>0</v>
      </c>
    </row>
    <row r="132" spans="1:12" ht="16.2" customHeight="1" x14ac:dyDescent="0.2">
      <c r="A132" s="15"/>
      <c r="B132" s="142" t="s">
        <v>31</v>
      </c>
      <c r="C132" s="138">
        <v>9</v>
      </c>
      <c r="D132" s="139">
        <v>9</v>
      </c>
      <c r="E132" s="140">
        <v>5</v>
      </c>
      <c r="F132" s="141">
        <v>4</v>
      </c>
      <c r="G132" s="140">
        <v>0</v>
      </c>
      <c r="H132" s="141">
        <v>0</v>
      </c>
      <c r="I132" s="140">
        <v>0</v>
      </c>
      <c r="J132" s="141">
        <v>0</v>
      </c>
      <c r="K132" s="141">
        <v>0</v>
      </c>
      <c r="L132" s="139">
        <v>0</v>
      </c>
    </row>
    <row r="133" spans="1:12" ht="16.2" customHeight="1" x14ac:dyDescent="0.2">
      <c r="A133" s="15"/>
      <c r="B133" s="94" t="s">
        <v>23</v>
      </c>
      <c r="C133" s="95">
        <v>2</v>
      </c>
      <c r="D133" s="98">
        <v>16</v>
      </c>
      <c r="E133" s="96">
        <v>0</v>
      </c>
      <c r="F133" s="97">
        <v>1</v>
      </c>
      <c r="G133" s="96">
        <v>1</v>
      </c>
      <c r="H133" s="97">
        <v>0</v>
      </c>
      <c r="I133" s="96">
        <v>0</v>
      </c>
      <c r="J133" s="97">
        <v>0</v>
      </c>
      <c r="K133" s="97">
        <v>0</v>
      </c>
      <c r="L133" s="98">
        <v>0</v>
      </c>
    </row>
    <row r="134" spans="1:12" ht="16.2" customHeight="1" x14ac:dyDescent="0.2">
      <c r="A134" s="15"/>
      <c r="B134" s="94" t="s">
        <v>76</v>
      </c>
      <c r="C134" s="95">
        <v>1</v>
      </c>
      <c r="D134" s="98">
        <v>7</v>
      </c>
      <c r="E134" s="96">
        <v>1</v>
      </c>
      <c r="F134" s="97">
        <v>0</v>
      </c>
      <c r="G134" s="96">
        <v>0</v>
      </c>
      <c r="H134" s="97">
        <v>0</v>
      </c>
      <c r="I134" s="96">
        <v>0</v>
      </c>
      <c r="J134" s="97">
        <v>0</v>
      </c>
      <c r="K134" s="97">
        <v>0</v>
      </c>
      <c r="L134" s="98">
        <v>0</v>
      </c>
    </row>
    <row r="135" spans="1:12" ht="16.2" customHeight="1" x14ac:dyDescent="0.2">
      <c r="A135" s="15"/>
      <c r="B135" s="13" t="s">
        <v>32</v>
      </c>
      <c r="C135" s="62">
        <v>3</v>
      </c>
      <c r="D135" s="73">
        <v>10</v>
      </c>
      <c r="E135" s="78">
        <v>2</v>
      </c>
      <c r="F135" s="63">
        <v>1</v>
      </c>
      <c r="G135" s="78">
        <v>0</v>
      </c>
      <c r="H135" s="63">
        <v>0</v>
      </c>
      <c r="I135" s="78">
        <v>0</v>
      </c>
      <c r="J135" s="63">
        <v>0</v>
      </c>
      <c r="K135" s="63">
        <v>0</v>
      </c>
      <c r="L135" s="73">
        <v>0</v>
      </c>
    </row>
    <row r="136" spans="1:12" ht="16.2" customHeight="1" x14ac:dyDescent="0.2">
      <c r="A136" s="15"/>
      <c r="B136" s="142" t="s">
        <v>43</v>
      </c>
      <c r="C136" s="138">
        <v>1</v>
      </c>
      <c r="D136" s="139">
        <v>10</v>
      </c>
      <c r="E136" s="140">
        <v>0</v>
      </c>
      <c r="F136" s="141">
        <v>1</v>
      </c>
      <c r="G136" s="140">
        <v>0</v>
      </c>
      <c r="H136" s="141">
        <v>0</v>
      </c>
      <c r="I136" s="140">
        <v>0</v>
      </c>
      <c r="J136" s="141">
        <v>0</v>
      </c>
      <c r="K136" s="141">
        <v>0</v>
      </c>
      <c r="L136" s="139">
        <v>0</v>
      </c>
    </row>
    <row r="137" spans="1:12" ht="16.2" customHeight="1" x14ac:dyDescent="0.2">
      <c r="A137" s="15"/>
      <c r="B137" s="145" t="s">
        <v>16</v>
      </c>
      <c r="C137" s="146">
        <v>1</v>
      </c>
      <c r="D137" s="147">
        <v>12</v>
      </c>
      <c r="E137" s="148">
        <v>0</v>
      </c>
      <c r="F137" s="149">
        <v>1</v>
      </c>
      <c r="G137" s="148">
        <v>0</v>
      </c>
      <c r="H137" s="149">
        <v>0</v>
      </c>
      <c r="I137" s="148">
        <v>0</v>
      </c>
      <c r="J137" s="149">
        <v>0</v>
      </c>
      <c r="K137" s="149">
        <v>0</v>
      </c>
      <c r="L137" s="147">
        <v>0</v>
      </c>
    </row>
    <row r="138" spans="1:12" ht="16.2" customHeight="1" x14ac:dyDescent="0.2">
      <c r="A138" s="15" t="s">
        <v>77</v>
      </c>
      <c r="C138" s="62">
        <v>29</v>
      </c>
      <c r="D138" s="73">
        <v>6</v>
      </c>
      <c r="E138" s="78">
        <v>25</v>
      </c>
      <c r="F138" s="63">
        <v>4</v>
      </c>
      <c r="G138" s="78">
        <v>0</v>
      </c>
      <c r="H138" s="63">
        <v>0</v>
      </c>
      <c r="I138" s="78">
        <v>0</v>
      </c>
      <c r="J138" s="63">
        <v>0</v>
      </c>
      <c r="K138" s="63">
        <v>0</v>
      </c>
      <c r="L138" s="63">
        <v>0</v>
      </c>
    </row>
    <row r="139" spans="1:12" ht="16.2" customHeight="1" x14ac:dyDescent="0.2">
      <c r="A139" s="15" t="s">
        <v>78</v>
      </c>
      <c r="C139" s="62">
        <v>29</v>
      </c>
      <c r="D139" s="73">
        <v>5</v>
      </c>
      <c r="E139" s="96">
        <v>23</v>
      </c>
      <c r="F139" s="97">
        <v>6</v>
      </c>
      <c r="G139" s="78">
        <v>0</v>
      </c>
      <c r="H139" s="63">
        <v>0</v>
      </c>
      <c r="I139" s="78">
        <v>0</v>
      </c>
      <c r="J139" s="63">
        <v>0</v>
      </c>
      <c r="K139" s="63">
        <v>0</v>
      </c>
      <c r="L139" s="63">
        <v>0</v>
      </c>
    </row>
    <row r="140" spans="1:12" ht="16.2" customHeight="1" x14ac:dyDescent="0.2">
      <c r="A140" s="15" t="s">
        <v>79</v>
      </c>
      <c r="C140" s="62">
        <v>9</v>
      </c>
      <c r="D140" s="73">
        <v>22</v>
      </c>
      <c r="E140" s="78">
        <v>0</v>
      </c>
      <c r="F140" s="63">
        <v>3</v>
      </c>
      <c r="G140" s="78">
        <v>4</v>
      </c>
      <c r="H140" s="63">
        <v>2</v>
      </c>
      <c r="I140" s="78">
        <v>0</v>
      </c>
      <c r="J140" s="63">
        <v>0</v>
      </c>
      <c r="K140" s="63">
        <v>0</v>
      </c>
      <c r="L140" s="63">
        <v>0</v>
      </c>
    </row>
    <row r="141" spans="1:12" ht="16.2" customHeight="1" x14ac:dyDescent="0.2">
      <c r="A141" s="136" t="s">
        <v>80</v>
      </c>
      <c r="B141" s="137"/>
      <c r="C141" s="138">
        <v>3</v>
      </c>
      <c r="D141" s="139">
        <v>14</v>
      </c>
      <c r="E141" s="140">
        <v>0</v>
      </c>
      <c r="F141" s="141">
        <v>3</v>
      </c>
      <c r="G141" s="140">
        <v>0</v>
      </c>
      <c r="H141" s="141">
        <v>0</v>
      </c>
      <c r="I141" s="140">
        <v>0</v>
      </c>
      <c r="J141" s="141">
        <v>0</v>
      </c>
      <c r="K141" s="141">
        <v>0</v>
      </c>
      <c r="L141" s="141">
        <v>0</v>
      </c>
    </row>
    <row r="142" spans="1:12" ht="16.2" customHeight="1" x14ac:dyDescent="0.2">
      <c r="A142" s="136" t="s">
        <v>103</v>
      </c>
      <c r="B142" s="137"/>
      <c r="C142" s="138">
        <v>4</v>
      </c>
      <c r="D142" s="139">
        <v>11</v>
      </c>
      <c r="E142" s="140">
        <v>2</v>
      </c>
      <c r="F142" s="141">
        <v>1</v>
      </c>
      <c r="G142" s="140">
        <v>0</v>
      </c>
      <c r="H142" s="141">
        <v>0</v>
      </c>
      <c r="I142" s="140">
        <v>0</v>
      </c>
      <c r="J142" s="141">
        <v>0</v>
      </c>
      <c r="K142" s="141">
        <v>0</v>
      </c>
      <c r="L142" s="141">
        <v>0</v>
      </c>
    </row>
    <row r="143" spans="1:12" ht="16.2" customHeight="1" x14ac:dyDescent="0.2">
      <c r="A143" s="136" t="s">
        <v>170</v>
      </c>
      <c r="B143" s="137"/>
      <c r="C143" s="138">
        <v>0</v>
      </c>
      <c r="D143" s="139">
        <v>0</v>
      </c>
      <c r="E143" s="140">
        <v>0</v>
      </c>
      <c r="F143" s="141">
        <v>0</v>
      </c>
      <c r="G143" s="140">
        <v>0</v>
      </c>
      <c r="H143" s="141">
        <v>0</v>
      </c>
      <c r="I143" s="140">
        <v>0</v>
      </c>
      <c r="J143" s="141">
        <v>0</v>
      </c>
      <c r="K143" s="141">
        <v>0</v>
      </c>
      <c r="L143" s="141">
        <v>0</v>
      </c>
    </row>
    <row r="144" spans="1:12" ht="16.2" customHeight="1" x14ac:dyDescent="0.2">
      <c r="A144" s="136" t="s">
        <v>152</v>
      </c>
      <c r="B144" s="137"/>
      <c r="C144" s="138">
        <v>1</v>
      </c>
      <c r="D144" s="139">
        <v>11</v>
      </c>
      <c r="E144" s="140">
        <v>0</v>
      </c>
      <c r="F144" s="141">
        <v>1</v>
      </c>
      <c r="G144" s="140">
        <v>0</v>
      </c>
      <c r="H144" s="141">
        <v>0</v>
      </c>
      <c r="I144" s="140">
        <v>0</v>
      </c>
      <c r="J144" s="141">
        <v>0</v>
      </c>
      <c r="K144" s="141">
        <v>0</v>
      </c>
      <c r="L144" s="141">
        <v>0</v>
      </c>
    </row>
    <row r="145" spans="1:12" ht="16.2" customHeight="1" x14ac:dyDescent="0.2">
      <c r="A145" s="136" t="s">
        <v>81</v>
      </c>
      <c r="B145" s="137"/>
      <c r="C145" s="138">
        <v>33</v>
      </c>
      <c r="D145" s="139">
        <v>21</v>
      </c>
      <c r="E145" s="140">
        <v>4</v>
      </c>
      <c r="F145" s="141">
        <v>16</v>
      </c>
      <c r="G145" s="140">
        <v>4</v>
      </c>
      <c r="H145" s="141">
        <v>6</v>
      </c>
      <c r="I145" s="140">
        <v>1</v>
      </c>
      <c r="J145" s="141">
        <v>2</v>
      </c>
      <c r="K145" s="141">
        <v>0</v>
      </c>
      <c r="L145" s="141">
        <v>0</v>
      </c>
    </row>
    <row r="146" spans="1:12" ht="16.2" customHeight="1" x14ac:dyDescent="0.2">
      <c r="A146" s="136" t="s">
        <v>180</v>
      </c>
      <c r="B146" s="137"/>
      <c r="C146" s="138">
        <v>2</v>
      </c>
      <c r="D146" s="139">
        <v>13</v>
      </c>
      <c r="E146" s="140">
        <v>1</v>
      </c>
      <c r="F146" s="141">
        <v>1</v>
      </c>
      <c r="G146" s="140">
        <v>0</v>
      </c>
      <c r="H146" s="141">
        <v>0</v>
      </c>
      <c r="I146" s="140">
        <v>0</v>
      </c>
      <c r="J146" s="141">
        <v>0</v>
      </c>
      <c r="K146" s="141">
        <v>0</v>
      </c>
      <c r="L146" s="141">
        <v>0</v>
      </c>
    </row>
    <row r="147" spans="1:12" ht="16.2" customHeight="1" x14ac:dyDescent="0.2">
      <c r="A147" s="136" t="s">
        <v>164</v>
      </c>
      <c r="B147" s="137"/>
      <c r="C147" s="138">
        <v>1</v>
      </c>
      <c r="D147" s="139">
        <v>16</v>
      </c>
      <c r="E147" s="140">
        <v>0</v>
      </c>
      <c r="F147" s="141">
        <v>1</v>
      </c>
      <c r="G147" s="140">
        <v>0</v>
      </c>
      <c r="H147" s="141">
        <v>0</v>
      </c>
      <c r="I147" s="140">
        <v>0</v>
      </c>
      <c r="J147" s="141">
        <v>0</v>
      </c>
      <c r="K147" s="141">
        <v>0</v>
      </c>
      <c r="L147" s="141">
        <v>0</v>
      </c>
    </row>
    <row r="148" spans="1:12" ht="16.2" customHeight="1" x14ac:dyDescent="0.2">
      <c r="A148" s="16" t="s">
        <v>82</v>
      </c>
      <c r="B148" s="24"/>
      <c r="C148" s="128">
        <f>SUM(C115:C147)-C126</f>
        <v>221</v>
      </c>
      <c r="D148" s="135">
        <v>10</v>
      </c>
      <c r="E148" s="82">
        <f t="shared" ref="E148:K148" si="11">SUM(E115:E145)-E126</f>
        <v>108</v>
      </c>
      <c r="F148" s="82">
        <f t="shared" si="11"/>
        <v>79</v>
      </c>
      <c r="G148" s="82">
        <f t="shared" si="11"/>
        <v>11</v>
      </c>
      <c r="H148" s="82">
        <f t="shared" si="11"/>
        <v>10</v>
      </c>
      <c r="I148" s="82">
        <f t="shared" si="11"/>
        <v>3</v>
      </c>
      <c r="J148" s="82">
        <f t="shared" si="11"/>
        <v>3</v>
      </c>
      <c r="K148" s="82">
        <f t="shared" si="11"/>
        <v>3</v>
      </c>
      <c r="L148" s="83">
        <f>SUM(L115:L147)-L126</f>
        <v>0</v>
      </c>
    </row>
    <row r="149" spans="1:12" ht="16.2" customHeight="1" x14ac:dyDescent="0.2">
      <c r="A149" s="40"/>
      <c r="C149" s="63"/>
      <c r="D149" s="63"/>
      <c r="E149" s="63"/>
      <c r="F149" s="63"/>
      <c r="G149" s="63"/>
      <c r="H149" s="63"/>
      <c r="I149" s="63"/>
      <c r="J149" s="63"/>
      <c r="K149" s="63"/>
      <c r="L149" s="63"/>
    </row>
    <row r="150" spans="1:12" ht="16.2" customHeight="1" x14ac:dyDescent="0.2">
      <c r="A150" s="50" t="s">
        <v>157</v>
      </c>
      <c r="B150" s="51"/>
      <c r="C150" s="79">
        <f>SUM(C151:C178)</f>
        <v>188</v>
      </c>
      <c r="D150" s="116">
        <v>6</v>
      </c>
      <c r="E150" s="80">
        <f t="shared" ref="E150:J150" si="12">SUM(E151:E178)</f>
        <v>135</v>
      </c>
      <c r="F150" s="80">
        <f t="shared" si="12"/>
        <v>48</v>
      </c>
      <c r="G150" s="80">
        <f t="shared" si="12"/>
        <v>3</v>
      </c>
      <c r="H150" s="80">
        <f t="shared" si="12"/>
        <v>1</v>
      </c>
      <c r="I150" s="80">
        <f t="shared" si="12"/>
        <v>0</v>
      </c>
      <c r="J150" s="80">
        <f t="shared" si="12"/>
        <v>1</v>
      </c>
      <c r="K150" s="63"/>
      <c r="L150" s="78"/>
    </row>
    <row r="151" spans="1:12" ht="16.2" customHeight="1" x14ac:dyDescent="0.2">
      <c r="A151" s="7"/>
      <c r="B151" s="11" t="s">
        <v>108</v>
      </c>
      <c r="C151" s="66">
        <v>2</v>
      </c>
      <c r="D151" s="68">
        <v>7</v>
      </c>
      <c r="E151" s="81">
        <v>1</v>
      </c>
      <c r="F151" s="67">
        <v>1</v>
      </c>
      <c r="G151" s="81">
        <v>0</v>
      </c>
      <c r="H151" s="67">
        <v>0</v>
      </c>
      <c r="I151" s="81">
        <v>0</v>
      </c>
      <c r="J151" s="84">
        <v>0</v>
      </c>
      <c r="K151" s="63"/>
      <c r="L151" s="63"/>
    </row>
    <row r="152" spans="1:12" ht="16.2" customHeight="1" x14ac:dyDescent="0.2">
      <c r="A152" s="7"/>
      <c r="B152" s="13" t="s">
        <v>109</v>
      </c>
      <c r="C152" s="62">
        <v>13</v>
      </c>
      <c r="D152" s="73">
        <v>16</v>
      </c>
      <c r="E152" s="78">
        <v>6</v>
      </c>
      <c r="F152" s="63">
        <v>3</v>
      </c>
      <c r="G152" s="78">
        <v>2</v>
      </c>
      <c r="H152" s="63">
        <v>1</v>
      </c>
      <c r="I152" s="78">
        <v>0</v>
      </c>
      <c r="J152" s="85">
        <v>1</v>
      </c>
      <c r="K152" s="63"/>
      <c r="L152" s="63"/>
    </row>
    <row r="153" spans="1:12" ht="16.2" customHeight="1" x14ac:dyDescent="0.2">
      <c r="A153" s="7"/>
      <c r="B153" s="13" t="s">
        <v>110</v>
      </c>
      <c r="C153" s="62">
        <v>5</v>
      </c>
      <c r="D153" s="73">
        <v>4</v>
      </c>
      <c r="E153" s="78">
        <v>5</v>
      </c>
      <c r="F153" s="63">
        <v>0</v>
      </c>
      <c r="G153" s="78">
        <v>0</v>
      </c>
      <c r="H153" s="63">
        <v>0</v>
      </c>
      <c r="I153" s="78">
        <v>0</v>
      </c>
      <c r="J153" s="85">
        <v>0</v>
      </c>
      <c r="K153" s="63"/>
      <c r="L153" s="63"/>
    </row>
    <row r="154" spans="1:12" ht="16.2" customHeight="1" x14ac:dyDescent="0.2">
      <c r="A154" s="7"/>
      <c r="B154" s="88" t="s">
        <v>111</v>
      </c>
      <c r="C154" s="89">
        <v>1</v>
      </c>
      <c r="D154" s="92">
        <v>13</v>
      </c>
      <c r="E154" s="90">
        <v>0</v>
      </c>
      <c r="F154" s="91">
        <v>1</v>
      </c>
      <c r="G154" s="90">
        <v>0</v>
      </c>
      <c r="H154" s="91">
        <v>0</v>
      </c>
      <c r="I154" s="90">
        <v>0</v>
      </c>
      <c r="J154" s="93">
        <v>0</v>
      </c>
      <c r="K154" s="63"/>
      <c r="L154" s="63"/>
    </row>
    <row r="155" spans="1:12" ht="16.2" customHeight="1" x14ac:dyDescent="0.2">
      <c r="A155" s="7"/>
      <c r="B155" s="88" t="s">
        <v>112</v>
      </c>
      <c r="C155" s="89">
        <v>3</v>
      </c>
      <c r="D155" s="92">
        <v>2</v>
      </c>
      <c r="E155" s="90">
        <v>3</v>
      </c>
      <c r="F155" s="91">
        <v>0</v>
      </c>
      <c r="G155" s="90">
        <v>0</v>
      </c>
      <c r="H155" s="91">
        <v>0</v>
      </c>
      <c r="I155" s="90">
        <v>0</v>
      </c>
      <c r="J155" s="93">
        <v>0</v>
      </c>
      <c r="K155" s="63"/>
      <c r="L155" s="63"/>
    </row>
    <row r="156" spans="1:12" ht="16.2" customHeight="1" x14ac:dyDescent="0.2">
      <c r="A156" s="7"/>
      <c r="B156" s="88" t="s">
        <v>113</v>
      </c>
      <c r="C156" s="89">
        <v>4</v>
      </c>
      <c r="D156" s="92">
        <v>7</v>
      </c>
      <c r="E156" s="90">
        <v>3</v>
      </c>
      <c r="F156" s="91">
        <v>1</v>
      </c>
      <c r="G156" s="90">
        <v>0</v>
      </c>
      <c r="H156" s="91">
        <v>0</v>
      </c>
      <c r="I156" s="90">
        <v>0</v>
      </c>
      <c r="J156" s="93">
        <v>0</v>
      </c>
      <c r="K156" s="63"/>
      <c r="L156" s="63"/>
    </row>
    <row r="157" spans="1:12" ht="16.2" customHeight="1" x14ac:dyDescent="0.2">
      <c r="A157" s="7"/>
      <c r="B157" s="13" t="s">
        <v>114</v>
      </c>
      <c r="C157" s="62">
        <v>3</v>
      </c>
      <c r="D157" s="73">
        <v>3</v>
      </c>
      <c r="E157" s="78">
        <v>3</v>
      </c>
      <c r="F157" s="63">
        <v>0</v>
      </c>
      <c r="G157" s="78">
        <v>0</v>
      </c>
      <c r="H157" s="63">
        <v>0</v>
      </c>
      <c r="I157" s="78">
        <v>0</v>
      </c>
      <c r="J157" s="85">
        <v>0</v>
      </c>
      <c r="K157" s="63"/>
      <c r="L157" s="63"/>
    </row>
    <row r="158" spans="1:12" ht="16.2" customHeight="1" x14ac:dyDescent="0.2">
      <c r="A158" s="7"/>
      <c r="B158" s="13" t="s">
        <v>115</v>
      </c>
      <c r="C158" s="62">
        <v>2</v>
      </c>
      <c r="D158" s="73">
        <v>5</v>
      </c>
      <c r="E158" s="78">
        <v>2</v>
      </c>
      <c r="F158" s="63">
        <v>0</v>
      </c>
      <c r="G158" s="78">
        <v>0</v>
      </c>
      <c r="H158" s="63">
        <v>0</v>
      </c>
      <c r="I158" s="78">
        <v>0</v>
      </c>
      <c r="J158" s="85">
        <v>0</v>
      </c>
      <c r="K158" s="63"/>
      <c r="L158" s="63"/>
    </row>
    <row r="159" spans="1:12" ht="16.2" customHeight="1" x14ac:dyDescent="0.2">
      <c r="A159" s="7"/>
      <c r="B159" s="13" t="s">
        <v>116</v>
      </c>
      <c r="C159" s="62">
        <v>1</v>
      </c>
      <c r="D159" s="73">
        <v>4</v>
      </c>
      <c r="E159" s="78">
        <v>1</v>
      </c>
      <c r="F159" s="63">
        <v>0</v>
      </c>
      <c r="G159" s="78">
        <v>0</v>
      </c>
      <c r="H159" s="63">
        <v>0</v>
      </c>
      <c r="I159" s="78">
        <v>0</v>
      </c>
      <c r="J159" s="85">
        <v>0</v>
      </c>
      <c r="K159" s="63"/>
      <c r="L159" s="63"/>
    </row>
    <row r="160" spans="1:12" ht="16.2" customHeight="1" x14ac:dyDescent="0.2">
      <c r="A160" s="7"/>
      <c r="B160" s="88" t="s">
        <v>117</v>
      </c>
      <c r="C160" s="89">
        <v>3</v>
      </c>
      <c r="D160" s="92">
        <v>10</v>
      </c>
      <c r="E160" s="90">
        <v>2</v>
      </c>
      <c r="F160" s="91">
        <v>0</v>
      </c>
      <c r="G160" s="90">
        <v>1</v>
      </c>
      <c r="H160" s="91">
        <v>0</v>
      </c>
      <c r="I160" s="90">
        <v>0</v>
      </c>
      <c r="J160" s="93">
        <v>0</v>
      </c>
      <c r="K160" s="63"/>
      <c r="L160" s="63"/>
    </row>
    <row r="161" spans="1:12" ht="16.2" customHeight="1" x14ac:dyDescent="0.2">
      <c r="A161" s="7"/>
      <c r="B161" s="88" t="s">
        <v>118</v>
      </c>
      <c r="C161" s="89">
        <v>14</v>
      </c>
      <c r="D161" s="92">
        <v>5</v>
      </c>
      <c r="E161" s="90">
        <v>13</v>
      </c>
      <c r="F161" s="91">
        <v>1</v>
      </c>
      <c r="G161" s="90">
        <v>0</v>
      </c>
      <c r="H161" s="91">
        <v>0</v>
      </c>
      <c r="I161" s="90">
        <v>0</v>
      </c>
      <c r="J161" s="93">
        <v>0</v>
      </c>
      <c r="K161" s="63"/>
      <c r="L161" s="63"/>
    </row>
    <row r="162" spans="1:12" ht="16.2" customHeight="1" x14ac:dyDescent="0.2">
      <c r="A162" s="7"/>
      <c r="B162" s="88" t="s">
        <v>119</v>
      </c>
      <c r="C162" s="89">
        <v>6</v>
      </c>
      <c r="D162" s="92">
        <v>9</v>
      </c>
      <c r="E162" s="90">
        <v>4</v>
      </c>
      <c r="F162" s="91">
        <v>2</v>
      </c>
      <c r="G162" s="90">
        <v>0</v>
      </c>
      <c r="H162" s="91">
        <v>0</v>
      </c>
      <c r="I162" s="90">
        <v>0</v>
      </c>
      <c r="J162" s="93">
        <v>0</v>
      </c>
      <c r="K162" s="63"/>
      <c r="L162" s="63"/>
    </row>
    <row r="163" spans="1:12" ht="16.2" customHeight="1" x14ac:dyDescent="0.2">
      <c r="A163" s="7"/>
      <c r="B163" s="94" t="s">
        <v>144</v>
      </c>
      <c r="C163" s="95">
        <v>0</v>
      </c>
      <c r="D163" s="98">
        <v>0</v>
      </c>
      <c r="E163" s="96">
        <v>0</v>
      </c>
      <c r="F163" s="97">
        <v>0</v>
      </c>
      <c r="G163" s="96">
        <v>0</v>
      </c>
      <c r="H163" s="97">
        <v>0</v>
      </c>
      <c r="I163" s="96">
        <v>0</v>
      </c>
      <c r="J163" s="99">
        <v>0</v>
      </c>
      <c r="K163" s="63"/>
      <c r="L163" s="63"/>
    </row>
    <row r="164" spans="1:12" ht="16.2" customHeight="1" x14ac:dyDescent="0.2">
      <c r="A164" s="7"/>
      <c r="B164" s="13" t="s">
        <v>120</v>
      </c>
      <c r="C164" s="62">
        <v>2</v>
      </c>
      <c r="D164" s="73">
        <v>8</v>
      </c>
      <c r="E164" s="78">
        <v>1</v>
      </c>
      <c r="F164" s="63">
        <v>1</v>
      </c>
      <c r="G164" s="78">
        <v>0</v>
      </c>
      <c r="H164" s="63">
        <v>0</v>
      </c>
      <c r="I164" s="78">
        <v>0</v>
      </c>
      <c r="J164" s="85">
        <v>0</v>
      </c>
      <c r="K164" s="63"/>
      <c r="L164" s="63"/>
    </row>
    <row r="165" spans="1:12" ht="16.2" customHeight="1" x14ac:dyDescent="0.2">
      <c r="A165" s="7"/>
      <c r="B165" s="13" t="s">
        <v>121</v>
      </c>
      <c r="C165" s="62">
        <v>2</v>
      </c>
      <c r="D165" s="73">
        <v>6</v>
      </c>
      <c r="E165" s="78">
        <v>2</v>
      </c>
      <c r="F165" s="63">
        <v>0</v>
      </c>
      <c r="G165" s="78">
        <v>0</v>
      </c>
      <c r="H165" s="63">
        <v>0</v>
      </c>
      <c r="I165" s="78">
        <v>0</v>
      </c>
      <c r="J165" s="85">
        <v>0</v>
      </c>
      <c r="K165" s="63"/>
      <c r="L165" s="63"/>
    </row>
    <row r="166" spans="1:12" ht="16.2" customHeight="1" x14ac:dyDescent="0.2">
      <c r="A166" s="7"/>
      <c r="B166" s="88" t="s">
        <v>122</v>
      </c>
      <c r="C166" s="89">
        <v>3</v>
      </c>
      <c r="D166" s="92">
        <v>8</v>
      </c>
      <c r="E166" s="90">
        <v>2</v>
      </c>
      <c r="F166" s="91">
        <v>1</v>
      </c>
      <c r="G166" s="90">
        <v>0</v>
      </c>
      <c r="H166" s="91">
        <v>0</v>
      </c>
      <c r="I166" s="90">
        <v>0</v>
      </c>
      <c r="J166" s="93">
        <v>0</v>
      </c>
      <c r="K166" s="63"/>
      <c r="L166" s="63"/>
    </row>
    <row r="167" spans="1:12" ht="16.2" customHeight="1" x14ac:dyDescent="0.2">
      <c r="A167" s="7"/>
      <c r="B167" s="88" t="s">
        <v>123</v>
      </c>
      <c r="C167" s="89">
        <v>22</v>
      </c>
      <c r="D167" s="92">
        <v>7</v>
      </c>
      <c r="E167" s="90">
        <v>11</v>
      </c>
      <c r="F167" s="91">
        <v>11</v>
      </c>
      <c r="G167" s="90">
        <v>0</v>
      </c>
      <c r="H167" s="91">
        <v>0</v>
      </c>
      <c r="I167" s="90">
        <v>0</v>
      </c>
      <c r="J167" s="93">
        <v>0</v>
      </c>
      <c r="K167" s="63"/>
      <c r="L167" s="63"/>
    </row>
    <row r="168" spans="1:12" ht="16.2" customHeight="1" x14ac:dyDescent="0.2">
      <c r="A168" s="7"/>
      <c r="B168" s="88" t="s">
        <v>124</v>
      </c>
      <c r="C168" s="89">
        <v>34</v>
      </c>
      <c r="D168" s="92">
        <v>6</v>
      </c>
      <c r="E168" s="90">
        <v>26</v>
      </c>
      <c r="F168" s="91">
        <v>8</v>
      </c>
      <c r="G168" s="90">
        <v>0</v>
      </c>
      <c r="H168" s="91">
        <v>0</v>
      </c>
      <c r="I168" s="90">
        <v>0</v>
      </c>
      <c r="J168" s="93">
        <v>0</v>
      </c>
      <c r="K168" s="63"/>
      <c r="L168" s="63"/>
    </row>
    <row r="169" spans="1:12" ht="16.2" customHeight="1" x14ac:dyDescent="0.2">
      <c r="A169" s="7"/>
      <c r="B169" s="94" t="s">
        <v>125</v>
      </c>
      <c r="C169" s="95">
        <v>1</v>
      </c>
      <c r="D169" s="98">
        <v>11</v>
      </c>
      <c r="E169" s="96">
        <v>0</v>
      </c>
      <c r="F169" s="97">
        <v>1</v>
      </c>
      <c r="G169" s="96">
        <v>0</v>
      </c>
      <c r="H169" s="97">
        <v>0</v>
      </c>
      <c r="I169" s="96">
        <v>0</v>
      </c>
      <c r="J169" s="99">
        <v>0</v>
      </c>
      <c r="K169" s="63"/>
      <c r="L169" s="63"/>
    </row>
    <row r="170" spans="1:12" ht="16.2" customHeight="1" x14ac:dyDescent="0.2">
      <c r="A170" s="7"/>
      <c r="B170" s="13" t="s">
        <v>126</v>
      </c>
      <c r="C170" s="62">
        <v>4</v>
      </c>
      <c r="D170" s="73">
        <v>4</v>
      </c>
      <c r="E170" s="78">
        <v>4</v>
      </c>
      <c r="F170" s="63">
        <v>0</v>
      </c>
      <c r="G170" s="78">
        <v>0</v>
      </c>
      <c r="H170" s="63">
        <v>0</v>
      </c>
      <c r="I170" s="78">
        <v>0</v>
      </c>
      <c r="J170" s="85">
        <v>0</v>
      </c>
      <c r="K170" s="63"/>
      <c r="L170" s="63"/>
    </row>
    <row r="171" spans="1:12" ht="16.2" customHeight="1" x14ac:dyDescent="0.2">
      <c r="A171" s="7"/>
      <c r="B171" s="13" t="s">
        <v>127</v>
      </c>
      <c r="C171" s="62">
        <v>1</v>
      </c>
      <c r="D171" s="73">
        <v>2</v>
      </c>
      <c r="E171" s="78">
        <v>1</v>
      </c>
      <c r="F171" s="63">
        <v>0</v>
      </c>
      <c r="G171" s="78">
        <v>0</v>
      </c>
      <c r="H171" s="63">
        <v>0</v>
      </c>
      <c r="I171" s="78">
        <v>0</v>
      </c>
      <c r="J171" s="85">
        <v>0</v>
      </c>
      <c r="K171" s="63"/>
      <c r="L171" s="63"/>
    </row>
    <row r="172" spans="1:12" ht="16.2" customHeight="1" x14ac:dyDescent="0.2">
      <c r="A172" s="7"/>
      <c r="B172" s="88" t="s">
        <v>128</v>
      </c>
      <c r="C172" s="89">
        <v>4</v>
      </c>
      <c r="D172" s="92">
        <v>5</v>
      </c>
      <c r="E172" s="90">
        <v>3</v>
      </c>
      <c r="F172" s="91">
        <v>1</v>
      </c>
      <c r="G172" s="90">
        <v>0</v>
      </c>
      <c r="H172" s="91">
        <v>0</v>
      </c>
      <c r="I172" s="90">
        <v>0</v>
      </c>
      <c r="J172" s="93">
        <v>0</v>
      </c>
      <c r="K172" s="63"/>
      <c r="L172" s="63"/>
    </row>
    <row r="173" spans="1:12" ht="16.2" customHeight="1" x14ac:dyDescent="0.2">
      <c r="A173" s="7"/>
      <c r="B173" s="88" t="s">
        <v>129</v>
      </c>
      <c r="C173" s="89">
        <v>5</v>
      </c>
      <c r="D173" s="92">
        <v>5</v>
      </c>
      <c r="E173" s="90">
        <v>4</v>
      </c>
      <c r="F173" s="91">
        <v>1</v>
      </c>
      <c r="G173" s="90">
        <v>0</v>
      </c>
      <c r="H173" s="91">
        <v>0</v>
      </c>
      <c r="I173" s="90">
        <v>0</v>
      </c>
      <c r="J173" s="93">
        <v>0</v>
      </c>
      <c r="K173" s="63"/>
      <c r="L173" s="63"/>
    </row>
    <row r="174" spans="1:12" ht="16.2" customHeight="1" x14ac:dyDescent="0.2">
      <c r="A174" s="7"/>
      <c r="B174" s="88" t="s">
        <v>130</v>
      </c>
      <c r="C174" s="89">
        <v>2</v>
      </c>
      <c r="D174" s="92">
        <v>4</v>
      </c>
      <c r="E174" s="90">
        <v>2</v>
      </c>
      <c r="F174" s="91">
        <v>0</v>
      </c>
      <c r="G174" s="90">
        <v>0</v>
      </c>
      <c r="H174" s="91">
        <v>0</v>
      </c>
      <c r="I174" s="90">
        <v>0</v>
      </c>
      <c r="J174" s="93">
        <v>0</v>
      </c>
      <c r="K174" s="63"/>
      <c r="L174" s="63"/>
    </row>
    <row r="175" spans="1:12" ht="16.2" customHeight="1" x14ac:dyDescent="0.2">
      <c r="A175" s="7"/>
      <c r="B175" s="94" t="s">
        <v>131</v>
      </c>
      <c r="C175" s="95">
        <v>6</v>
      </c>
      <c r="D175" s="98">
        <v>5</v>
      </c>
      <c r="E175" s="96">
        <v>4</v>
      </c>
      <c r="F175" s="97">
        <v>2</v>
      </c>
      <c r="G175" s="96">
        <v>0</v>
      </c>
      <c r="H175" s="97">
        <v>0</v>
      </c>
      <c r="I175" s="96">
        <v>0</v>
      </c>
      <c r="J175" s="99">
        <v>0</v>
      </c>
      <c r="K175" s="63"/>
      <c r="L175" s="63"/>
    </row>
    <row r="176" spans="1:12" ht="16.2" customHeight="1" x14ac:dyDescent="0.2">
      <c r="A176" s="7"/>
      <c r="B176" s="13" t="s">
        <v>132</v>
      </c>
      <c r="C176" s="62">
        <v>15</v>
      </c>
      <c r="D176" s="73">
        <v>6</v>
      </c>
      <c r="E176" s="78">
        <v>11</v>
      </c>
      <c r="F176" s="63">
        <v>4</v>
      </c>
      <c r="G176" s="78">
        <v>0</v>
      </c>
      <c r="H176" s="63">
        <v>0</v>
      </c>
      <c r="I176" s="78">
        <v>0</v>
      </c>
      <c r="J176" s="85">
        <v>0</v>
      </c>
      <c r="K176" s="63"/>
      <c r="L176" s="63"/>
    </row>
    <row r="177" spans="1:12" ht="16.2" customHeight="1" x14ac:dyDescent="0.2">
      <c r="A177" s="7"/>
      <c r="B177" s="13" t="s">
        <v>136</v>
      </c>
      <c r="C177" s="62">
        <v>9</v>
      </c>
      <c r="D177" s="73">
        <v>4</v>
      </c>
      <c r="E177" s="78">
        <v>8</v>
      </c>
      <c r="F177" s="63">
        <v>1</v>
      </c>
      <c r="G177" s="78">
        <v>0</v>
      </c>
      <c r="H177" s="63">
        <v>0</v>
      </c>
      <c r="I177" s="78">
        <v>0</v>
      </c>
      <c r="J177" s="85">
        <v>0</v>
      </c>
      <c r="K177" s="63"/>
      <c r="L177" s="63"/>
    </row>
    <row r="178" spans="1:12" ht="16.2" customHeight="1" x14ac:dyDescent="0.2">
      <c r="A178" s="7"/>
      <c r="B178" s="100" t="s">
        <v>133</v>
      </c>
      <c r="C178" s="101">
        <v>21</v>
      </c>
      <c r="D178" s="114">
        <v>7</v>
      </c>
      <c r="E178" s="102">
        <v>13</v>
      </c>
      <c r="F178" s="103">
        <v>8</v>
      </c>
      <c r="G178" s="102">
        <v>0</v>
      </c>
      <c r="H178" s="103">
        <v>0</v>
      </c>
      <c r="I178" s="102">
        <v>0</v>
      </c>
      <c r="J178" s="104">
        <v>0</v>
      </c>
      <c r="K178" s="63"/>
      <c r="L178" s="63"/>
    </row>
    <row r="179" spans="1:12" ht="16.2" customHeight="1" x14ac:dyDescent="0.2">
      <c r="A179" s="60" t="s">
        <v>53</v>
      </c>
      <c r="B179" s="59"/>
      <c r="C179" s="74">
        <f>C148+SUM(C151:C178)</f>
        <v>409</v>
      </c>
      <c r="D179" s="77">
        <v>10</v>
      </c>
      <c r="E179" s="76">
        <f t="shared" ref="E179:L179" si="13">E148+SUM(E151:E178)</f>
        <v>243</v>
      </c>
      <c r="F179" s="76">
        <f t="shared" si="13"/>
        <v>127</v>
      </c>
      <c r="G179" s="76">
        <f t="shared" si="13"/>
        <v>14</v>
      </c>
      <c r="H179" s="76">
        <f t="shared" si="13"/>
        <v>11</v>
      </c>
      <c r="I179" s="76">
        <f t="shared" si="13"/>
        <v>3</v>
      </c>
      <c r="J179" s="76">
        <f t="shared" si="13"/>
        <v>4</v>
      </c>
      <c r="K179" s="76">
        <f t="shared" si="13"/>
        <v>3</v>
      </c>
      <c r="L179" s="77">
        <f t="shared" si="13"/>
        <v>0</v>
      </c>
    </row>
    <row r="180" spans="1:12" ht="16.2" customHeight="1" x14ac:dyDescent="0.2">
      <c r="D180" s="21"/>
      <c r="E180" s="21"/>
      <c r="G180" s="21"/>
      <c r="I180" s="21"/>
      <c r="L180" s="21"/>
    </row>
    <row r="181" spans="1:12" ht="16.2" customHeight="1" x14ac:dyDescent="0.2"/>
    <row r="182" spans="1:12" ht="16.2" customHeight="1" x14ac:dyDescent="0.25">
      <c r="A182" s="34" t="s">
        <v>83</v>
      </c>
      <c r="B182" s="33"/>
      <c r="C182" s="43" t="s">
        <v>2</v>
      </c>
      <c r="D182" s="120" t="s">
        <v>3</v>
      </c>
      <c r="E182" s="45"/>
      <c r="F182" s="45"/>
      <c r="G182" s="46" t="s">
        <v>89</v>
      </c>
      <c r="H182" s="46" t="s">
        <v>91</v>
      </c>
      <c r="I182" s="46" t="s">
        <v>93</v>
      </c>
      <c r="J182" s="46" t="s">
        <v>95</v>
      </c>
      <c r="K182" s="46" t="s">
        <v>97</v>
      </c>
      <c r="L182" s="47"/>
    </row>
    <row r="183" spans="1:12" ht="16.2" customHeight="1" thickBot="1" x14ac:dyDescent="0.3">
      <c r="A183" s="35" t="s">
        <v>84</v>
      </c>
      <c r="B183" s="18"/>
      <c r="C183" s="44" t="s">
        <v>4</v>
      </c>
      <c r="D183" s="121" t="s">
        <v>5</v>
      </c>
      <c r="E183" s="48" t="s">
        <v>87</v>
      </c>
      <c r="F183" s="48" t="s">
        <v>88</v>
      </c>
      <c r="G183" s="48" t="s">
        <v>90</v>
      </c>
      <c r="H183" s="48" t="s">
        <v>92</v>
      </c>
      <c r="I183" s="48" t="s">
        <v>94</v>
      </c>
      <c r="J183" s="48" t="s">
        <v>96</v>
      </c>
      <c r="K183" s="48" t="s">
        <v>98</v>
      </c>
      <c r="L183" s="49" t="s">
        <v>99</v>
      </c>
    </row>
    <row r="184" spans="1:12" ht="16.2" customHeight="1" thickTop="1" x14ac:dyDescent="0.2">
      <c r="A184" s="15"/>
      <c r="B184" s="6"/>
      <c r="C184" s="32"/>
      <c r="D184" s="119"/>
      <c r="E184" s="29"/>
      <c r="G184" s="29"/>
      <c r="I184" s="29"/>
      <c r="L184" s="21"/>
    </row>
    <row r="185" spans="1:12" ht="16.2" customHeight="1" x14ac:dyDescent="0.2">
      <c r="A185" s="15" t="s">
        <v>85</v>
      </c>
      <c r="B185" s="6"/>
      <c r="C185" s="62">
        <v>2</v>
      </c>
      <c r="D185" s="73">
        <v>45</v>
      </c>
      <c r="E185" s="78">
        <v>0</v>
      </c>
      <c r="F185" s="63">
        <v>0</v>
      </c>
      <c r="G185" s="78">
        <v>0</v>
      </c>
      <c r="H185" s="63">
        <v>1</v>
      </c>
      <c r="I185" s="96">
        <v>0</v>
      </c>
      <c r="J185" s="97">
        <v>1</v>
      </c>
      <c r="K185" s="63">
        <v>0</v>
      </c>
      <c r="L185" s="63">
        <v>0</v>
      </c>
    </row>
    <row r="186" spans="1:12" ht="16.2" customHeight="1" x14ac:dyDescent="0.2">
      <c r="A186" s="60" t="s">
        <v>53</v>
      </c>
      <c r="B186" s="59"/>
      <c r="C186" s="74">
        <f>SUM(C185:C185)</f>
        <v>2</v>
      </c>
      <c r="D186" s="77">
        <v>45</v>
      </c>
      <c r="E186" s="76">
        <f t="shared" ref="E186:L186" si="14">SUM(E185:E185)</f>
        <v>0</v>
      </c>
      <c r="F186" s="76">
        <f t="shared" si="14"/>
        <v>0</v>
      </c>
      <c r="G186" s="76">
        <f t="shared" si="14"/>
        <v>0</v>
      </c>
      <c r="H186" s="76">
        <f t="shared" si="14"/>
        <v>1</v>
      </c>
      <c r="I186" s="76">
        <f t="shared" si="14"/>
        <v>0</v>
      </c>
      <c r="J186" s="76">
        <f t="shared" si="14"/>
        <v>1</v>
      </c>
      <c r="K186" s="76">
        <f t="shared" si="14"/>
        <v>0</v>
      </c>
      <c r="L186" s="76">
        <f t="shared" si="14"/>
        <v>0</v>
      </c>
    </row>
    <row r="187" spans="1:12" ht="16.2" customHeight="1" x14ac:dyDescent="0.2">
      <c r="D187" s="21"/>
      <c r="E187" s="21"/>
      <c r="G187" s="21"/>
      <c r="I187" s="21"/>
      <c r="L187" s="21"/>
    </row>
    <row r="188" spans="1:12" ht="16.2" customHeight="1" x14ac:dyDescent="0.2"/>
    <row r="189" spans="1:12" ht="16.2" customHeight="1" x14ac:dyDescent="0.25">
      <c r="A189" s="5" t="s">
        <v>86</v>
      </c>
      <c r="B189" s="33"/>
      <c r="C189" s="43" t="s">
        <v>2</v>
      </c>
      <c r="D189" s="120" t="s">
        <v>3</v>
      </c>
      <c r="E189" s="45"/>
      <c r="F189" s="45"/>
      <c r="G189" s="46" t="s">
        <v>89</v>
      </c>
      <c r="H189" s="46" t="s">
        <v>91</v>
      </c>
      <c r="I189" s="46" t="s">
        <v>93</v>
      </c>
      <c r="J189" s="46" t="s">
        <v>95</v>
      </c>
      <c r="K189" s="46" t="s">
        <v>97</v>
      </c>
      <c r="L189" s="47"/>
    </row>
    <row r="190" spans="1:12" ht="16.2" customHeight="1" thickBot="1" x14ac:dyDescent="0.3">
      <c r="A190" s="35"/>
      <c r="B190" s="18"/>
      <c r="C190" s="44" t="s">
        <v>4</v>
      </c>
      <c r="D190" s="121" t="s">
        <v>5</v>
      </c>
      <c r="E190" s="48" t="s">
        <v>87</v>
      </c>
      <c r="F190" s="48" t="s">
        <v>88</v>
      </c>
      <c r="G190" s="48" t="s">
        <v>90</v>
      </c>
      <c r="H190" s="48" t="s">
        <v>92</v>
      </c>
      <c r="I190" s="48" t="s">
        <v>94</v>
      </c>
      <c r="J190" s="48" t="s">
        <v>96</v>
      </c>
      <c r="K190" s="48" t="s">
        <v>98</v>
      </c>
      <c r="L190" s="49" t="s">
        <v>99</v>
      </c>
    </row>
    <row r="191" spans="1:12" ht="16.2" customHeight="1" thickTop="1" x14ac:dyDescent="0.25">
      <c r="A191" s="33"/>
      <c r="B191" s="23"/>
      <c r="C191" s="38"/>
      <c r="D191" s="122"/>
      <c r="E191" s="41"/>
      <c r="F191" s="41"/>
      <c r="G191" s="41"/>
      <c r="H191" s="41"/>
      <c r="I191" s="41"/>
      <c r="J191" s="41"/>
      <c r="K191" s="41"/>
      <c r="L191" s="42"/>
    </row>
    <row r="192" spans="1:12" ht="16.2" customHeight="1" x14ac:dyDescent="0.2">
      <c r="A192" s="15" t="s">
        <v>134</v>
      </c>
      <c r="B192" s="6"/>
      <c r="C192" s="95">
        <v>20</v>
      </c>
      <c r="D192" s="73">
        <v>42</v>
      </c>
      <c r="E192" s="132">
        <v>3</v>
      </c>
      <c r="F192" s="86">
        <v>3</v>
      </c>
      <c r="G192" s="86">
        <v>1</v>
      </c>
      <c r="H192" s="86">
        <v>2</v>
      </c>
      <c r="I192" s="86">
        <v>0</v>
      </c>
      <c r="J192" s="86">
        <v>11</v>
      </c>
      <c r="K192" s="86">
        <v>0</v>
      </c>
      <c r="L192" s="87">
        <v>0</v>
      </c>
    </row>
    <row r="193" spans="1:13" ht="16.2" customHeight="1" x14ac:dyDescent="0.2">
      <c r="A193" s="15" t="s">
        <v>135</v>
      </c>
      <c r="B193" s="6"/>
      <c r="C193" s="69">
        <v>8</v>
      </c>
      <c r="D193" s="71">
        <v>26</v>
      </c>
      <c r="E193" s="123">
        <v>1</v>
      </c>
      <c r="F193" s="124">
        <v>0</v>
      </c>
      <c r="G193" s="124">
        <v>5</v>
      </c>
      <c r="H193" s="133">
        <v>1</v>
      </c>
      <c r="I193" s="133">
        <v>1</v>
      </c>
      <c r="J193" s="133">
        <v>0</v>
      </c>
      <c r="K193" s="124">
        <v>0</v>
      </c>
      <c r="L193" s="125">
        <v>0</v>
      </c>
    </row>
    <row r="194" spans="1:13" ht="16.2" customHeight="1" x14ac:dyDescent="0.2">
      <c r="A194" s="60" t="s">
        <v>53</v>
      </c>
      <c r="B194" s="59"/>
      <c r="C194" s="74">
        <f>SUM(C192:C193)</f>
        <v>28</v>
      </c>
      <c r="D194" s="77">
        <v>37</v>
      </c>
      <c r="E194" s="76">
        <f>SUM(E192:E193)</f>
        <v>4</v>
      </c>
      <c r="F194" s="76">
        <f t="shared" ref="F194:L194" si="15">SUM(F192:F193)</f>
        <v>3</v>
      </c>
      <c r="G194" s="76">
        <f t="shared" si="15"/>
        <v>6</v>
      </c>
      <c r="H194" s="76">
        <f t="shared" si="15"/>
        <v>3</v>
      </c>
      <c r="I194" s="76">
        <f t="shared" si="15"/>
        <v>1</v>
      </c>
      <c r="J194" s="76">
        <f t="shared" si="15"/>
        <v>11</v>
      </c>
      <c r="K194" s="76">
        <f t="shared" si="15"/>
        <v>0</v>
      </c>
      <c r="L194" s="77">
        <f t="shared" si="15"/>
        <v>0</v>
      </c>
    </row>
    <row r="195" spans="1:13" ht="10.5" customHeight="1" x14ac:dyDescent="0.2"/>
    <row r="196" spans="1:13" ht="40.799999999999997" customHeight="1" x14ac:dyDescent="0.2">
      <c r="A196" s="108" t="s">
        <v>148</v>
      </c>
      <c r="B196" s="150" t="s">
        <v>160</v>
      </c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</row>
    <row r="197" spans="1:13" ht="4.2" customHeight="1" x14ac:dyDescent="0.2"/>
    <row r="198" spans="1:13" ht="12" customHeight="1" x14ac:dyDescent="0.2">
      <c r="A198" s="4" t="s">
        <v>176</v>
      </c>
    </row>
    <row r="199" spans="1:13" ht="10.5" customHeight="1" x14ac:dyDescent="0.2"/>
    <row r="200" spans="1:13" ht="10.5" hidden="1" customHeight="1" x14ac:dyDescent="0.2"/>
    <row r="201" spans="1:13" ht="10.5" hidden="1" customHeight="1" x14ac:dyDescent="0.2">
      <c r="E201" s="21"/>
      <c r="G201" s="21"/>
      <c r="I201" s="21"/>
      <c r="L201" s="21"/>
    </row>
    <row r="202" spans="1:13" ht="12" hidden="1" x14ac:dyDescent="0.25">
      <c r="E202" s="45"/>
      <c r="F202" s="45"/>
      <c r="G202" s="46" t="s">
        <v>89</v>
      </c>
      <c r="H202" s="46" t="s">
        <v>91</v>
      </c>
      <c r="I202" s="46" t="s">
        <v>93</v>
      </c>
      <c r="J202" s="46" t="s">
        <v>95</v>
      </c>
      <c r="K202" s="46" t="s">
        <v>97</v>
      </c>
      <c r="L202" s="47"/>
    </row>
    <row r="203" spans="1:13" ht="10.5" hidden="1" customHeight="1" thickBot="1" x14ac:dyDescent="0.3">
      <c r="B203" s="8" t="s">
        <v>156</v>
      </c>
      <c r="E203" s="48" t="s">
        <v>87</v>
      </c>
      <c r="F203" s="48" t="s">
        <v>88</v>
      </c>
      <c r="G203" s="48" t="s">
        <v>90</v>
      </c>
      <c r="H203" s="48" t="s">
        <v>92</v>
      </c>
      <c r="I203" s="48" t="s">
        <v>94</v>
      </c>
      <c r="J203" s="48" t="s">
        <v>96</v>
      </c>
      <c r="K203" s="48" t="s">
        <v>98</v>
      </c>
      <c r="L203" s="49" t="s">
        <v>99</v>
      </c>
    </row>
    <row r="204" spans="1:13" ht="12.6" hidden="1" thickTop="1" x14ac:dyDescent="0.2">
      <c r="E204" s="129">
        <f t="shared" ref="E204:L204" si="16">E74+E87+E109+E179+E186+E194</f>
        <v>515</v>
      </c>
      <c r="F204" s="129">
        <f t="shared" si="16"/>
        <v>446</v>
      </c>
      <c r="G204" s="129">
        <f t="shared" si="16"/>
        <v>118</v>
      </c>
      <c r="H204" s="129">
        <f t="shared" si="16"/>
        <v>75</v>
      </c>
      <c r="I204" s="129">
        <f t="shared" si="16"/>
        <v>53</v>
      </c>
      <c r="J204" s="129">
        <f t="shared" si="16"/>
        <v>112</v>
      </c>
      <c r="K204" s="129">
        <f t="shared" si="16"/>
        <v>34</v>
      </c>
      <c r="L204" s="129">
        <f t="shared" si="16"/>
        <v>8</v>
      </c>
      <c r="M204" s="39">
        <f>SUM(E204:L204)</f>
        <v>1361</v>
      </c>
    </row>
    <row r="205" spans="1:13" ht="10.5" hidden="1" customHeight="1" x14ac:dyDescent="0.2"/>
    <row r="206" spans="1:13" ht="10.5" hidden="1" customHeight="1" x14ac:dyDescent="0.2">
      <c r="B206" s="115" t="s">
        <v>158</v>
      </c>
      <c r="E206" s="130" t="s">
        <v>171</v>
      </c>
      <c r="M206" s="130">
        <v>0</v>
      </c>
    </row>
    <row r="207" spans="1:13" ht="12" hidden="1" x14ac:dyDescent="0.2">
      <c r="B207" s="115" t="s">
        <v>159</v>
      </c>
      <c r="E207" s="129">
        <f>E204-E206</f>
        <v>515</v>
      </c>
      <c r="M207" s="131">
        <f>M204+E206</f>
        <v>1361</v>
      </c>
    </row>
    <row r="208" spans="1:13" ht="10.5" hidden="1" customHeight="1" x14ac:dyDescent="0.2"/>
    <row r="209" spans="1:13" ht="10.5" hidden="1" customHeight="1" x14ac:dyDescent="0.2"/>
    <row r="210" spans="1:13" ht="10.5" hidden="1" customHeight="1" x14ac:dyDescent="0.2">
      <c r="A210" s="4" t="s">
        <v>167</v>
      </c>
    </row>
    <row r="211" spans="1:13" ht="12" hidden="1" x14ac:dyDescent="0.2">
      <c r="B211" s="25"/>
      <c r="C211" s="31"/>
      <c r="D211" s="30"/>
      <c r="E211" s="30"/>
      <c r="F211" s="31"/>
      <c r="G211" s="30"/>
      <c r="H211" s="31"/>
      <c r="I211" s="30"/>
      <c r="J211" s="31"/>
      <c r="K211" s="31"/>
      <c r="L211" s="30"/>
    </row>
    <row r="212" spans="1:13" ht="12" hidden="1" x14ac:dyDescent="0.25">
      <c r="E212" s="45"/>
      <c r="F212" s="45"/>
      <c r="G212" s="46" t="s">
        <v>89</v>
      </c>
      <c r="H212" s="46" t="s">
        <v>91</v>
      </c>
      <c r="I212" s="46" t="s">
        <v>93</v>
      </c>
      <c r="J212" s="46" t="s">
        <v>95</v>
      </c>
      <c r="K212" s="46" t="s">
        <v>97</v>
      </c>
      <c r="L212" s="47"/>
    </row>
    <row r="213" spans="1:13" ht="12.6" hidden="1" thickBot="1" x14ac:dyDescent="0.3">
      <c r="B213" s="8" t="s">
        <v>165</v>
      </c>
      <c r="E213" s="48" t="s">
        <v>87</v>
      </c>
      <c r="F213" s="48" t="s">
        <v>88</v>
      </c>
      <c r="G213" s="48" t="s">
        <v>90</v>
      </c>
      <c r="H213" s="48" t="s">
        <v>92</v>
      </c>
      <c r="I213" s="48" t="s">
        <v>94</v>
      </c>
      <c r="J213" s="48" t="s">
        <v>96</v>
      </c>
      <c r="K213" s="48" t="s">
        <v>98</v>
      </c>
      <c r="L213" s="49" t="s">
        <v>99</v>
      </c>
    </row>
    <row r="214" spans="1:13" ht="12.6" hidden="1" thickTop="1" x14ac:dyDescent="0.2">
      <c r="E214" s="129">
        <f>E74+E87</f>
        <v>268</v>
      </c>
      <c r="F214" s="129">
        <f t="shared" ref="F214:L214" si="17">F74+F87</f>
        <v>315</v>
      </c>
      <c r="G214" s="129">
        <f t="shared" si="17"/>
        <v>95</v>
      </c>
      <c r="H214" s="129">
        <f t="shared" si="17"/>
        <v>58</v>
      </c>
      <c r="I214" s="129">
        <f t="shared" si="17"/>
        <v>45</v>
      </c>
      <c r="J214" s="129">
        <f t="shared" si="17"/>
        <v>87</v>
      </c>
      <c r="K214" s="129">
        <f t="shared" si="17"/>
        <v>30</v>
      </c>
      <c r="L214" s="129">
        <f t="shared" si="17"/>
        <v>8</v>
      </c>
      <c r="M214" s="39">
        <f>SUM(E214:L214)</f>
        <v>906</v>
      </c>
    </row>
    <row r="215" spans="1:13" hidden="1" x14ac:dyDescent="0.2"/>
    <row r="216" spans="1:13" hidden="1" x14ac:dyDescent="0.2">
      <c r="B216" s="115" t="s">
        <v>158</v>
      </c>
      <c r="E216" s="130">
        <v>0</v>
      </c>
      <c r="M216" s="130">
        <v>0</v>
      </c>
    </row>
    <row r="217" spans="1:13" ht="12" hidden="1" x14ac:dyDescent="0.2">
      <c r="B217" s="115" t="s">
        <v>159</v>
      </c>
      <c r="E217" s="129">
        <f>E214-E216</f>
        <v>268</v>
      </c>
      <c r="M217" s="131">
        <f>M214+E216</f>
        <v>906</v>
      </c>
    </row>
    <row r="218" spans="1:13" ht="12" hidden="1" x14ac:dyDescent="0.2">
      <c r="B218" s="25"/>
      <c r="C218" s="31"/>
      <c r="D218" s="30"/>
      <c r="E218" s="30"/>
      <c r="F218" s="31"/>
      <c r="G218" s="30"/>
      <c r="H218" s="31"/>
      <c r="I218" s="30"/>
      <c r="J218" s="31"/>
      <c r="K218" s="31"/>
      <c r="L218" s="30"/>
    </row>
    <row r="219" spans="1:13" ht="12" hidden="1" x14ac:dyDescent="0.2">
      <c r="B219" s="25"/>
      <c r="C219" s="31"/>
      <c r="D219" s="30"/>
      <c r="E219" s="30"/>
      <c r="F219" s="31"/>
      <c r="G219" s="30"/>
      <c r="H219" s="31"/>
      <c r="I219" s="30"/>
      <c r="J219" s="31"/>
      <c r="K219" s="31"/>
      <c r="L219" s="30"/>
    </row>
    <row r="220" spans="1:13" ht="12" x14ac:dyDescent="0.2">
      <c r="B220" s="25"/>
      <c r="C220" s="31"/>
      <c r="D220" s="30"/>
      <c r="E220" s="30"/>
      <c r="F220" s="31"/>
      <c r="G220" s="30"/>
      <c r="H220" s="31"/>
      <c r="I220" s="30"/>
      <c r="J220" s="31"/>
      <c r="K220" s="31"/>
      <c r="L220" s="30"/>
    </row>
    <row r="221" spans="1:13" ht="12" x14ac:dyDescent="0.2">
      <c r="B221" s="25"/>
      <c r="C221" s="31"/>
      <c r="D221" s="30"/>
      <c r="E221" s="30"/>
      <c r="F221" s="31"/>
      <c r="G221" s="30"/>
      <c r="H221" s="31"/>
      <c r="I221" s="30"/>
      <c r="J221" s="31"/>
      <c r="K221" s="31"/>
      <c r="L221" s="30"/>
    </row>
    <row r="222" spans="1:13" ht="12" x14ac:dyDescent="0.2">
      <c r="B222" s="25"/>
      <c r="C222" s="31"/>
      <c r="D222" s="30"/>
      <c r="E222" s="30"/>
      <c r="F222" s="31"/>
      <c r="G222" s="30"/>
      <c r="H222" s="31"/>
      <c r="I222" s="30"/>
      <c r="J222" s="31"/>
      <c r="K222" s="31"/>
      <c r="L222" s="30"/>
    </row>
    <row r="223" spans="1:13" ht="12" x14ac:dyDescent="0.2">
      <c r="B223" s="25"/>
      <c r="C223" s="31"/>
      <c r="D223" s="30"/>
      <c r="E223" s="30"/>
      <c r="F223" s="31"/>
      <c r="G223" s="30"/>
      <c r="H223" s="31"/>
      <c r="I223" s="30"/>
      <c r="J223" s="31"/>
      <c r="K223" s="31"/>
      <c r="L223" s="30"/>
    </row>
    <row r="224" spans="1:13" ht="12" x14ac:dyDescent="0.2">
      <c r="B224" s="25"/>
      <c r="C224" s="31"/>
      <c r="D224" s="30"/>
      <c r="E224" s="30"/>
      <c r="F224" s="31"/>
      <c r="G224" s="30"/>
      <c r="H224" s="31"/>
      <c r="I224" s="30"/>
      <c r="J224" s="31"/>
      <c r="K224" s="31"/>
      <c r="L224" s="30"/>
    </row>
    <row r="225" spans="2:12" ht="12" x14ac:dyDescent="0.2">
      <c r="B225" s="25"/>
      <c r="C225" s="31"/>
      <c r="D225" s="30"/>
      <c r="E225" s="30"/>
      <c r="F225" s="31"/>
      <c r="G225" s="30"/>
      <c r="H225" s="31"/>
      <c r="I225" s="30"/>
      <c r="J225" s="31"/>
      <c r="K225" s="31"/>
      <c r="L225" s="30"/>
    </row>
    <row r="226" spans="2:12" ht="12" x14ac:dyDescent="0.2">
      <c r="B226" s="25"/>
      <c r="C226" s="31"/>
      <c r="D226" s="30"/>
      <c r="E226" s="30"/>
      <c r="F226" s="31"/>
      <c r="G226" s="30"/>
      <c r="H226" s="31"/>
      <c r="I226" s="30"/>
      <c r="J226" s="31"/>
      <c r="K226" s="31"/>
      <c r="L226" s="30"/>
    </row>
    <row r="227" spans="2:12" ht="12" x14ac:dyDescent="0.2">
      <c r="B227" s="25"/>
      <c r="C227" s="31"/>
      <c r="D227" s="30"/>
      <c r="E227" s="30"/>
      <c r="F227" s="31"/>
      <c r="G227" s="30"/>
      <c r="H227" s="31"/>
      <c r="I227" s="30"/>
      <c r="J227" s="31"/>
      <c r="K227" s="31"/>
      <c r="L227" s="30"/>
    </row>
    <row r="228" spans="2:12" ht="12" x14ac:dyDescent="0.2">
      <c r="B228" s="25"/>
      <c r="C228" s="31"/>
      <c r="D228" s="30"/>
      <c r="E228" s="30"/>
      <c r="F228" s="31"/>
      <c r="G228" s="30"/>
      <c r="H228" s="31"/>
      <c r="I228" s="30"/>
      <c r="J228" s="31"/>
      <c r="K228" s="31"/>
      <c r="L228" s="30"/>
    </row>
    <row r="229" spans="2:12" ht="12" x14ac:dyDescent="0.2">
      <c r="B229" s="25"/>
      <c r="C229" s="31"/>
      <c r="D229" s="30"/>
      <c r="E229" s="30"/>
      <c r="F229" s="31"/>
      <c r="G229" s="30"/>
      <c r="H229" s="31"/>
      <c r="I229" s="30"/>
      <c r="J229" s="31"/>
      <c r="K229" s="31"/>
      <c r="L229" s="30"/>
    </row>
    <row r="230" spans="2:12" ht="12" x14ac:dyDescent="0.2">
      <c r="B230" s="25"/>
      <c r="C230" s="31"/>
      <c r="D230" s="30"/>
      <c r="E230" s="30"/>
      <c r="F230" s="31"/>
      <c r="G230" s="30"/>
      <c r="H230" s="31"/>
      <c r="I230" s="30"/>
      <c r="J230" s="31"/>
      <c r="K230" s="31"/>
      <c r="L230" s="30"/>
    </row>
    <row r="231" spans="2:12" ht="12" x14ac:dyDescent="0.2">
      <c r="B231" s="25"/>
      <c r="C231" s="31"/>
      <c r="D231" s="30"/>
      <c r="E231" s="30"/>
      <c r="F231" s="31"/>
      <c r="G231" s="30"/>
      <c r="H231" s="31"/>
      <c r="I231" s="30"/>
      <c r="J231" s="31"/>
      <c r="K231" s="31"/>
      <c r="L231" s="30"/>
    </row>
    <row r="232" spans="2:12" ht="12" x14ac:dyDescent="0.2">
      <c r="B232" s="25"/>
      <c r="C232" s="31"/>
      <c r="D232" s="30"/>
      <c r="E232" s="30"/>
      <c r="F232" s="31"/>
      <c r="G232" s="30"/>
      <c r="H232" s="31"/>
      <c r="I232" s="30"/>
      <c r="J232" s="31"/>
      <c r="K232" s="31"/>
      <c r="L232" s="30"/>
    </row>
    <row r="233" spans="2:12" ht="12" x14ac:dyDescent="0.2">
      <c r="B233" s="25"/>
      <c r="C233" s="31"/>
      <c r="D233" s="30"/>
      <c r="E233" s="30"/>
      <c r="F233" s="31"/>
      <c r="G233" s="30"/>
      <c r="H233" s="31"/>
      <c r="I233" s="30"/>
      <c r="J233" s="31"/>
      <c r="K233" s="31"/>
      <c r="L233" s="30"/>
    </row>
    <row r="234" spans="2:12" ht="12" x14ac:dyDescent="0.2">
      <c r="B234" s="25"/>
      <c r="C234" s="31"/>
      <c r="D234" s="30"/>
      <c r="E234" s="30"/>
      <c r="F234" s="31"/>
      <c r="G234" s="30"/>
      <c r="H234" s="31"/>
      <c r="I234" s="30"/>
      <c r="J234" s="31"/>
      <c r="K234" s="31"/>
      <c r="L234" s="30"/>
    </row>
    <row r="235" spans="2:12" ht="12" x14ac:dyDescent="0.2">
      <c r="B235" s="25"/>
      <c r="C235" s="31"/>
      <c r="D235" s="30"/>
      <c r="E235" s="30"/>
      <c r="F235" s="31"/>
      <c r="G235" s="30"/>
      <c r="H235" s="31"/>
      <c r="I235" s="30"/>
      <c r="J235" s="31"/>
      <c r="K235" s="31"/>
      <c r="L235" s="30"/>
    </row>
    <row r="236" spans="2:12" ht="12" x14ac:dyDescent="0.2">
      <c r="B236" s="25"/>
      <c r="C236" s="31"/>
      <c r="D236" s="30"/>
      <c r="E236" s="30"/>
      <c r="F236" s="31"/>
      <c r="G236" s="30"/>
      <c r="H236" s="31"/>
      <c r="I236" s="30"/>
      <c r="J236" s="31"/>
      <c r="K236" s="31"/>
      <c r="L236" s="30"/>
    </row>
    <row r="237" spans="2:12" ht="12" x14ac:dyDescent="0.2">
      <c r="B237" s="25"/>
      <c r="C237" s="31"/>
      <c r="D237" s="30"/>
      <c r="E237" s="30"/>
      <c r="F237" s="31"/>
      <c r="G237" s="30"/>
      <c r="H237" s="31"/>
      <c r="I237" s="30"/>
      <c r="J237" s="31"/>
      <c r="K237" s="31"/>
      <c r="L237" s="30"/>
    </row>
    <row r="238" spans="2:12" ht="12" x14ac:dyDescent="0.2">
      <c r="B238" s="25"/>
      <c r="C238" s="31"/>
      <c r="D238" s="30"/>
      <c r="E238" s="30"/>
      <c r="F238" s="31"/>
      <c r="G238" s="30"/>
      <c r="H238" s="31"/>
      <c r="I238" s="30"/>
      <c r="J238" s="31"/>
      <c r="K238" s="31"/>
      <c r="L238" s="30"/>
    </row>
    <row r="239" spans="2:12" ht="12" x14ac:dyDescent="0.2">
      <c r="B239" s="25"/>
      <c r="C239" s="31"/>
      <c r="D239" s="30"/>
      <c r="E239" s="30"/>
      <c r="F239" s="31"/>
      <c r="G239" s="30"/>
      <c r="H239" s="31"/>
      <c r="I239" s="30"/>
      <c r="J239" s="31"/>
      <c r="K239" s="31"/>
      <c r="L239" s="30"/>
    </row>
    <row r="240" spans="2:12" ht="12" x14ac:dyDescent="0.2">
      <c r="B240" s="25"/>
      <c r="C240" s="31"/>
      <c r="D240" s="30"/>
      <c r="E240" s="30"/>
      <c r="F240" s="31"/>
      <c r="G240" s="30"/>
      <c r="H240" s="31"/>
      <c r="I240" s="30"/>
      <c r="J240" s="31"/>
      <c r="K240" s="31"/>
      <c r="L240" s="30"/>
    </row>
    <row r="241" spans="2:12" ht="12" x14ac:dyDescent="0.2">
      <c r="B241" s="25"/>
      <c r="C241" s="31"/>
      <c r="D241" s="30"/>
      <c r="E241" s="30"/>
      <c r="F241" s="31"/>
      <c r="G241" s="30"/>
      <c r="H241" s="31"/>
      <c r="I241" s="30"/>
      <c r="J241" s="31"/>
      <c r="K241" s="31"/>
      <c r="L241" s="30"/>
    </row>
    <row r="242" spans="2:12" ht="12" x14ac:dyDescent="0.2">
      <c r="B242" s="25"/>
      <c r="C242" s="31"/>
      <c r="D242" s="30"/>
      <c r="E242" s="30"/>
      <c r="F242" s="31"/>
      <c r="G242" s="30"/>
      <c r="H242" s="31"/>
      <c r="I242" s="30"/>
      <c r="J242" s="31"/>
      <c r="K242" s="31"/>
      <c r="L242" s="30"/>
    </row>
    <row r="243" spans="2:12" ht="12" x14ac:dyDescent="0.2">
      <c r="B243" s="25"/>
      <c r="C243" s="31"/>
      <c r="D243" s="30"/>
      <c r="E243" s="30"/>
      <c r="F243" s="31"/>
      <c r="G243" s="30"/>
      <c r="H243" s="31"/>
      <c r="I243" s="30"/>
      <c r="J243" s="31"/>
      <c r="K243" s="31"/>
      <c r="L243" s="30"/>
    </row>
    <row r="244" spans="2:12" ht="12" x14ac:dyDescent="0.2">
      <c r="B244" s="25"/>
      <c r="C244" s="31"/>
      <c r="D244" s="30"/>
      <c r="E244" s="30"/>
      <c r="F244" s="31"/>
      <c r="G244" s="30"/>
      <c r="H244" s="31"/>
      <c r="I244" s="30"/>
      <c r="J244" s="31"/>
      <c r="K244" s="31"/>
      <c r="L244" s="30"/>
    </row>
    <row r="245" spans="2:12" ht="12" x14ac:dyDescent="0.2">
      <c r="B245" s="25"/>
      <c r="C245" s="31"/>
      <c r="D245" s="30"/>
      <c r="E245" s="30"/>
      <c r="F245" s="31"/>
      <c r="G245" s="30"/>
      <c r="H245" s="31"/>
      <c r="I245" s="30"/>
      <c r="J245" s="31"/>
      <c r="K245" s="31"/>
      <c r="L245" s="30"/>
    </row>
    <row r="246" spans="2:12" ht="12" x14ac:dyDescent="0.2">
      <c r="B246" s="25"/>
      <c r="C246" s="31"/>
      <c r="D246" s="30"/>
      <c r="E246" s="30"/>
      <c r="F246" s="31"/>
      <c r="G246" s="30"/>
      <c r="H246" s="31"/>
      <c r="I246" s="30"/>
      <c r="J246" s="31"/>
      <c r="K246" s="31"/>
      <c r="L246" s="30"/>
    </row>
    <row r="247" spans="2:12" ht="12" x14ac:dyDescent="0.2">
      <c r="B247" s="25"/>
      <c r="C247" s="31"/>
      <c r="D247" s="30"/>
      <c r="E247" s="30"/>
      <c r="F247" s="31"/>
      <c r="G247" s="30"/>
      <c r="H247" s="31"/>
      <c r="I247" s="30"/>
      <c r="J247" s="31"/>
      <c r="K247" s="31"/>
      <c r="L247" s="30"/>
    </row>
    <row r="248" spans="2:12" ht="12" x14ac:dyDescent="0.2">
      <c r="B248" s="25"/>
      <c r="C248" s="31"/>
      <c r="D248" s="30"/>
      <c r="E248" s="30"/>
      <c r="F248" s="31"/>
      <c r="G248" s="30"/>
      <c r="H248" s="31"/>
      <c r="I248" s="30"/>
      <c r="J248" s="31"/>
      <c r="K248" s="31"/>
      <c r="L248" s="30"/>
    </row>
    <row r="249" spans="2:12" ht="12" x14ac:dyDescent="0.2">
      <c r="B249" s="25"/>
      <c r="C249" s="31"/>
      <c r="D249" s="30"/>
      <c r="E249" s="30"/>
      <c r="F249" s="31"/>
      <c r="G249" s="30"/>
      <c r="H249" s="31"/>
      <c r="I249" s="30"/>
      <c r="J249" s="31"/>
      <c r="K249" s="31"/>
      <c r="L249" s="30"/>
    </row>
    <row r="250" spans="2:12" ht="12" x14ac:dyDescent="0.2">
      <c r="B250" s="25"/>
      <c r="C250" s="31"/>
      <c r="D250" s="30"/>
      <c r="E250" s="30"/>
      <c r="F250" s="31"/>
      <c r="G250" s="30"/>
      <c r="H250" s="31"/>
      <c r="I250" s="30"/>
      <c r="J250" s="31"/>
      <c r="K250" s="31"/>
      <c r="L250" s="30"/>
    </row>
    <row r="251" spans="2:12" ht="12" x14ac:dyDescent="0.2">
      <c r="B251" s="25"/>
      <c r="C251" s="31"/>
      <c r="D251" s="30"/>
      <c r="E251" s="30"/>
      <c r="F251" s="31"/>
      <c r="G251" s="30"/>
      <c r="H251" s="31"/>
      <c r="I251" s="30"/>
      <c r="J251" s="31"/>
      <c r="K251" s="31"/>
      <c r="L251" s="30"/>
    </row>
    <row r="252" spans="2:12" ht="12" x14ac:dyDescent="0.2">
      <c r="B252" s="25"/>
      <c r="C252" s="31"/>
      <c r="D252" s="30"/>
      <c r="E252" s="30"/>
      <c r="F252" s="31"/>
      <c r="G252" s="30"/>
      <c r="H252" s="31"/>
      <c r="I252" s="30"/>
      <c r="J252" s="31"/>
      <c r="K252" s="31"/>
      <c r="L252" s="30"/>
    </row>
    <row r="253" spans="2:12" ht="12" x14ac:dyDescent="0.2">
      <c r="B253" s="25"/>
      <c r="C253" s="31"/>
      <c r="D253" s="30"/>
      <c r="E253" s="30"/>
      <c r="F253" s="31"/>
      <c r="G253" s="30"/>
      <c r="H253" s="31"/>
      <c r="I253" s="30"/>
      <c r="J253" s="31"/>
      <c r="K253" s="31"/>
      <c r="L253" s="30"/>
    </row>
    <row r="254" spans="2:12" ht="12" x14ac:dyDescent="0.2">
      <c r="B254" s="25"/>
      <c r="C254" s="31"/>
      <c r="D254" s="30"/>
      <c r="E254" s="30"/>
      <c r="F254" s="31"/>
      <c r="G254" s="30"/>
      <c r="H254" s="31"/>
      <c r="I254" s="30"/>
      <c r="J254" s="31"/>
      <c r="K254" s="31"/>
      <c r="L254" s="30"/>
    </row>
    <row r="255" spans="2:12" ht="12" x14ac:dyDescent="0.2">
      <c r="B255" s="25"/>
      <c r="C255" s="31"/>
      <c r="D255" s="30"/>
      <c r="E255" s="30"/>
      <c r="F255" s="31"/>
      <c r="G255" s="30"/>
      <c r="H255" s="31"/>
      <c r="I255" s="30"/>
      <c r="J255" s="31"/>
      <c r="K255" s="31"/>
      <c r="L255" s="30"/>
    </row>
    <row r="256" spans="2:12" ht="12" x14ac:dyDescent="0.2">
      <c r="B256" s="25"/>
      <c r="C256" s="31"/>
      <c r="D256" s="30"/>
      <c r="E256" s="30"/>
      <c r="F256" s="31"/>
      <c r="G256" s="30"/>
      <c r="H256" s="31"/>
      <c r="I256" s="30"/>
      <c r="J256" s="31"/>
      <c r="K256" s="31"/>
      <c r="L256" s="30"/>
    </row>
    <row r="257" spans="2:12" ht="12" x14ac:dyDescent="0.2">
      <c r="B257" s="25"/>
      <c r="C257" s="31"/>
      <c r="D257" s="30"/>
      <c r="E257" s="30"/>
      <c r="F257" s="31"/>
      <c r="G257" s="30"/>
      <c r="H257" s="31"/>
      <c r="I257" s="30"/>
      <c r="J257" s="31"/>
      <c r="K257" s="31"/>
      <c r="L257" s="30"/>
    </row>
    <row r="258" spans="2:12" ht="12" x14ac:dyDescent="0.2">
      <c r="B258" s="25"/>
      <c r="C258" s="31"/>
      <c r="D258" s="30"/>
      <c r="E258" s="30"/>
      <c r="F258" s="31"/>
      <c r="G258" s="30"/>
      <c r="H258" s="31"/>
      <c r="I258" s="30"/>
      <c r="J258" s="31"/>
      <c r="K258" s="31"/>
      <c r="L258" s="30"/>
    </row>
    <row r="259" spans="2:12" ht="12" x14ac:dyDescent="0.2">
      <c r="B259" s="25"/>
      <c r="C259" s="31"/>
      <c r="D259" s="30"/>
      <c r="E259" s="30"/>
      <c r="F259" s="31"/>
      <c r="G259" s="30"/>
      <c r="H259" s="31"/>
      <c r="I259" s="30"/>
      <c r="J259" s="31"/>
      <c r="K259" s="31"/>
      <c r="L259" s="30"/>
    </row>
  </sheetData>
  <sheetProtection password="E516" sheet="1" objects="1" scenarios="1" formatCells="0" formatColumns="0" formatRows="0" insertColumns="0" insertRows="0" deleteColumns="0" deleteRows="0"/>
  <mergeCells count="1">
    <mergeCell ref="B196:L196"/>
  </mergeCells>
  <phoneticPr fontId="0" type="noConversion"/>
  <pageMargins left="1.05" right="0.5" top="0.52" bottom="0.46" header="0.33" footer="0.23"/>
  <pageSetup scale="86" firstPageNumber="13" orientation="portrait" useFirstPageNumber="1" r:id="rId1"/>
  <headerFooter alignWithMargins="0"/>
  <rowBreaks count="6" manualBreakCount="6">
    <brk id="50" max="11" man="1"/>
    <brk id="74" max="16383" man="1"/>
    <brk id="110" max="16383" man="1"/>
    <brk id="148" max="11" man="1"/>
    <brk id="180" max="16383" man="1"/>
    <brk id="214" max="65535" man="1"/>
  </rowBreaks>
  <ignoredErrors>
    <ignoredError sqref="G6:K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fall</vt:lpstr>
      <vt:lpstr>page1</vt:lpstr>
      <vt:lpstr>page2</vt:lpstr>
      <vt:lpstr>page3</vt:lpstr>
      <vt:lpstr>fall!Print_Area</vt:lpstr>
      <vt:lpstr>fall!Print_Titles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</dc:title>
  <dc:creator>Balonek, Kristen</dc:creator>
  <cp:lastModifiedBy>its_local</cp:lastModifiedBy>
  <cp:lastPrinted>2018-03-20T15:43:16Z</cp:lastPrinted>
  <dcterms:created xsi:type="dcterms:W3CDTF">1997-05-27T20:01:46Z</dcterms:created>
  <dcterms:modified xsi:type="dcterms:W3CDTF">2018-03-20T15:44:38Z</dcterms:modified>
</cp:coreProperties>
</file>